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taylor\Desktop\MISC HR AND ER LETTERS\"/>
    </mc:Choice>
  </mc:AlternateContent>
  <xr:revisionPtr revIDLastSave="0" documentId="8_{AA438B8F-3DEA-425E-B045-EB21AF3D2112}" xr6:coauthVersionLast="47" xr6:coauthVersionMax="47" xr10:uidLastSave="{00000000-0000-0000-0000-000000000000}"/>
  <bookViews>
    <workbookView xWindow="-120" yWindow="-120" windowWidth="51840" windowHeight="21240" xr2:uid="{EA8D7EB8-3DBB-4F48-B393-C26360376303}"/>
  </bookViews>
  <sheets>
    <sheet name="Schedule" sheetId="1" r:id="rId1"/>
    <sheet name="Formulas" sheetId="4" state="hidden" r:id="rId2"/>
  </sheets>
  <definedNames>
    <definedName name="Codes">Formulas!$M$8:$M$13</definedName>
    <definedName name="Column1">Formulas!#REF!</definedName>
    <definedName name="Column2">Formulas!#REF!</definedName>
    <definedName name="Column3">Formulas!$E$11:$E$96</definedName>
    <definedName name="Date">Formulas!$B$11:$B$96</definedName>
    <definedName name="dates_con">Schedule!$C$12:$G$12,Schedule!$C$16:$G$16,Schedule!$C$20:$G$20,Schedule!$C$24:$G$24,Schedule!$C$28:$G$28,Schedule!$C$32:$G$32,Schedule!$C$36:$G$36,Schedule!$C$40:$G$40</definedName>
    <definedName name="Day">Formulas!$C$11:$C$96</definedName>
    <definedName name="Hol_Date">Formulas!$B$4:$B$5</definedName>
    <definedName name="Hol_Hours">Formulas!$D$4:$D$5</definedName>
    <definedName name="Hol_Name">Formulas!$A$4:$A$5</definedName>
    <definedName name="Hol_Week">Formulas!$C$4:$C$5</definedName>
    <definedName name="Location">Formulas!$K$20:$K$25</definedName>
    <definedName name="_xlnm.Print_Area" localSheetId="0">Schedule!$B$1:$H$49</definedName>
    <definedName name="Week">Formulas!$D$11:$D$96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7" i="1" l="1"/>
  <c r="B4" i="4" l="1"/>
  <c r="C4" i="4" s="1"/>
  <c r="B5" i="4"/>
  <c r="C5" i="4" s="1"/>
  <c r="B2" i="4"/>
  <c r="B11" i="4" s="1"/>
  <c r="B12" i="4" s="1"/>
  <c r="D12" i="4" s="1"/>
  <c r="H42" i="1"/>
  <c r="H34" i="1"/>
  <c r="H30" i="1"/>
  <c r="H26" i="1"/>
  <c r="H22" i="1"/>
  <c r="H18" i="1"/>
  <c r="H14" i="1"/>
  <c r="H38" i="1"/>
  <c r="C12" i="1"/>
  <c r="C11" i="1" s="1"/>
  <c r="E12" i="4" l="1"/>
  <c r="D11" i="4"/>
  <c r="E11" i="4" s="1"/>
  <c r="C11" i="4"/>
  <c r="C12" i="4"/>
  <c r="B13" i="4"/>
  <c r="D12" i="1"/>
  <c r="F12" i="4" l="1"/>
  <c r="F11" i="4"/>
  <c r="B14" i="4"/>
  <c r="C13" i="4"/>
  <c r="D13" i="4"/>
  <c r="E13" i="4" s="1"/>
  <c r="D11" i="1"/>
  <c r="E12" i="1"/>
  <c r="F13" i="4" l="1"/>
  <c r="B15" i="4"/>
  <c r="D14" i="4"/>
  <c r="E14" i="4" s="1"/>
  <c r="C14" i="4"/>
  <c r="E11" i="1"/>
  <c r="F12" i="1"/>
  <c r="F14" i="4" l="1"/>
  <c r="C15" i="4"/>
  <c r="B16" i="4"/>
  <c r="D15" i="4"/>
  <c r="E15" i="4" s="1"/>
  <c r="F11" i="1"/>
  <c r="G12" i="1"/>
  <c r="F15" i="4" l="1"/>
  <c r="H13" i="1" s="1"/>
  <c r="D16" i="4"/>
  <c r="E16" i="4" s="1"/>
  <c r="C16" i="4"/>
  <c r="B17" i="4"/>
  <c r="C16" i="1"/>
  <c r="G11" i="1"/>
  <c r="F16" i="4" l="1"/>
  <c r="D17" i="4"/>
  <c r="E17" i="4" s="1"/>
  <c r="C17" i="4"/>
  <c r="B18" i="4"/>
  <c r="D16" i="1"/>
  <c r="F17" i="4" l="1"/>
  <c r="D18" i="4"/>
  <c r="E18" i="4" s="1"/>
  <c r="B19" i="4"/>
  <c r="C18" i="4"/>
  <c r="E16" i="1"/>
  <c r="F18" i="4" l="1"/>
  <c r="B20" i="4"/>
  <c r="D19" i="4"/>
  <c r="E19" i="4" s="1"/>
  <c r="C19" i="4"/>
  <c r="F16" i="1"/>
  <c r="F19" i="4" l="1"/>
  <c r="B21" i="4"/>
  <c r="D20" i="4"/>
  <c r="E20" i="4" s="1"/>
  <c r="C20" i="4"/>
  <c r="G16" i="1"/>
  <c r="C20" i="1" s="1"/>
  <c r="F20" i="4" l="1"/>
  <c r="C21" i="4"/>
  <c r="B22" i="4"/>
  <c r="D21" i="4"/>
  <c r="E21" i="4" s="1"/>
  <c r="D20" i="1"/>
  <c r="F21" i="4" l="1"/>
  <c r="D22" i="4"/>
  <c r="E22" i="4" s="1"/>
  <c r="C22" i="4"/>
  <c r="B23" i="4"/>
  <c r="E20" i="1"/>
  <c r="F22" i="4" l="1"/>
  <c r="D23" i="4"/>
  <c r="E23" i="4" s="1"/>
  <c r="C23" i="4"/>
  <c r="B24" i="4"/>
  <c r="F20" i="1"/>
  <c r="F23" i="4" l="1"/>
  <c r="D24" i="4"/>
  <c r="E24" i="4" s="1"/>
  <c r="C24" i="4"/>
  <c r="B25" i="4"/>
  <c r="G20" i="1"/>
  <c r="C24" i="1" s="1"/>
  <c r="F24" i="4" l="1"/>
  <c r="B26" i="4"/>
  <c r="C25" i="4"/>
  <c r="D25" i="4"/>
  <c r="E25" i="4" s="1"/>
  <c r="D24" i="1"/>
  <c r="F25" i="4" l="1"/>
  <c r="H21" i="1" s="1"/>
  <c r="B27" i="4"/>
  <c r="D26" i="4"/>
  <c r="E26" i="4" s="1"/>
  <c r="C26" i="4"/>
  <c r="E24" i="1"/>
  <c r="F26" i="4" l="1"/>
  <c r="C27" i="4"/>
  <c r="B28" i="4"/>
  <c r="D27" i="4"/>
  <c r="E27" i="4" s="1"/>
  <c r="F24" i="1"/>
  <c r="F27" i="4" l="1"/>
  <c r="D28" i="4"/>
  <c r="E28" i="4" s="1"/>
  <c r="C28" i="4"/>
  <c r="B29" i="4"/>
  <c r="G24" i="1"/>
  <c r="C28" i="1" s="1"/>
  <c r="F28" i="4" l="1"/>
  <c r="D29" i="4"/>
  <c r="E29" i="4" s="1"/>
  <c r="C29" i="4"/>
  <c r="B30" i="4"/>
  <c r="D28" i="1"/>
  <c r="F29" i="4" l="1"/>
  <c r="D30" i="4"/>
  <c r="E30" i="4" s="1"/>
  <c r="C30" i="4"/>
  <c r="B31" i="4"/>
  <c r="E28" i="1"/>
  <c r="F30" i="4" l="1"/>
  <c r="B32" i="4"/>
  <c r="D31" i="4"/>
  <c r="E31" i="4" s="1"/>
  <c r="C31" i="4"/>
  <c r="F28" i="1"/>
  <c r="F31" i="4" l="1"/>
  <c r="B33" i="4"/>
  <c r="D32" i="4"/>
  <c r="E32" i="4" s="1"/>
  <c r="C32" i="4"/>
  <c r="G28" i="1"/>
  <c r="C32" i="1" s="1"/>
  <c r="D32" i="1" s="1"/>
  <c r="E32" i="1" s="1"/>
  <c r="F32" i="1" s="1"/>
  <c r="G32" i="1" s="1"/>
  <c r="C36" i="1" s="1"/>
  <c r="D36" i="1" s="1"/>
  <c r="E36" i="1" s="1"/>
  <c r="F36" i="1" s="1"/>
  <c r="G36" i="1" s="1"/>
  <c r="C40" i="1" s="1"/>
  <c r="D40" i="1" s="1"/>
  <c r="E40" i="1" s="1"/>
  <c r="F40" i="1" s="1"/>
  <c r="G40" i="1" s="1"/>
  <c r="F32" i="4" l="1"/>
  <c r="C33" i="4"/>
  <c r="B34" i="4"/>
  <c r="D33" i="4"/>
  <c r="E33" i="4" s="1"/>
  <c r="F33" i="4" l="1"/>
  <c r="D34" i="4"/>
  <c r="E34" i="4" s="1"/>
  <c r="C34" i="4"/>
  <c r="B35" i="4"/>
  <c r="F34" i="4" l="1"/>
  <c r="D35" i="4"/>
  <c r="E35" i="4" s="1"/>
  <c r="C35" i="4"/>
  <c r="B36" i="4"/>
  <c r="F35" i="4" l="1"/>
  <c r="D36" i="4"/>
  <c r="E36" i="4" s="1"/>
  <c r="B37" i="4"/>
  <c r="C36" i="4"/>
  <c r="F36" i="4" l="1"/>
  <c r="H25" i="1" s="1"/>
  <c r="B38" i="4"/>
  <c r="C37" i="4"/>
  <c r="D37" i="4"/>
  <c r="E37" i="4" s="1"/>
  <c r="F37" i="4" l="1"/>
  <c r="B39" i="4"/>
  <c r="D38" i="4"/>
  <c r="E38" i="4" s="1"/>
  <c r="C38" i="4"/>
  <c r="F38" i="4" l="1"/>
  <c r="C39" i="4"/>
  <c r="B40" i="4"/>
  <c r="D39" i="4"/>
  <c r="E39" i="4" s="1"/>
  <c r="F39" i="4" l="1"/>
  <c r="D40" i="4"/>
  <c r="E40" i="4" s="1"/>
  <c r="C40" i="4"/>
  <c r="B41" i="4"/>
  <c r="F40" i="4" l="1"/>
  <c r="D41" i="4"/>
  <c r="E41" i="4" s="1"/>
  <c r="C41" i="4"/>
  <c r="B42" i="4"/>
  <c r="F41" i="4" l="1"/>
  <c r="D42" i="4"/>
  <c r="E42" i="4" s="1"/>
  <c r="B43" i="4"/>
  <c r="C42" i="4"/>
  <c r="F42" i="4" l="1"/>
  <c r="B44" i="4"/>
  <c r="C43" i="4"/>
  <c r="D43" i="4"/>
  <c r="E43" i="4" s="1"/>
  <c r="F43" i="4" l="1"/>
  <c r="H29" i="1" s="1"/>
  <c r="B45" i="4"/>
  <c r="D44" i="4"/>
  <c r="E44" i="4" s="1"/>
  <c r="C44" i="4"/>
  <c r="F44" i="4" l="1"/>
  <c r="C45" i="4"/>
  <c r="B46" i="4"/>
  <c r="D45" i="4"/>
  <c r="E45" i="4" s="1"/>
  <c r="F45" i="4" l="1"/>
  <c r="D46" i="4"/>
  <c r="E46" i="4" s="1"/>
  <c r="C46" i="4"/>
  <c r="B47" i="4"/>
  <c r="F46" i="4" l="1"/>
  <c r="D47" i="4"/>
  <c r="E47" i="4" s="1"/>
  <c r="C47" i="4"/>
  <c r="B48" i="4"/>
  <c r="F47" i="4" l="1"/>
  <c r="D48" i="4"/>
  <c r="E48" i="4" s="1"/>
  <c r="C48" i="4"/>
  <c r="B49" i="4"/>
  <c r="F48" i="4" l="1"/>
  <c r="B50" i="4"/>
  <c r="C49" i="4"/>
  <c r="D49" i="4"/>
  <c r="E49" i="4" s="1"/>
  <c r="F49" i="4" l="1"/>
  <c r="B51" i="4"/>
  <c r="D50" i="4"/>
  <c r="E50" i="4" s="1"/>
  <c r="C50" i="4"/>
  <c r="F50" i="4" l="1"/>
  <c r="H33" i="1" s="1"/>
  <c r="C51" i="4"/>
  <c r="B52" i="4"/>
  <c r="D51" i="4"/>
  <c r="E51" i="4" s="1"/>
  <c r="F51" i="4" l="1"/>
  <c r="D52" i="4"/>
  <c r="E52" i="4" s="1"/>
  <c r="C52" i="4"/>
  <c r="B53" i="4"/>
  <c r="F52" i="4" l="1"/>
  <c r="D53" i="4"/>
  <c r="E53" i="4" s="1"/>
  <c r="C53" i="4"/>
  <c r="B54" i="4"/>
  <c r="F53" i="4" l="1"/>
  <c r="D54" i="4"/>
  <c r="E54" i="4" s="1"/>
  <c r="C54" i="4"/>
  <c r="B55" i="4"/>
  <c r="F54" i="4" l="1"/>
  <c r="B56" i="4"/>
  <c r="C55" i="4"/>
  <c r="D55" i="4"/>
  <c r="E55" i="4" s="1"/>
  <c r="F55" i="4" l="1"/>
  <c r="B57" i="4"/>
  <c r="D56" i="4"/>
  <c r="E56" i="4" s="1"/>
  <c r="C56" i="4"/>
  <c r="F56" i="4" l="1"/>
  <c r="C57" i="4"/>
  <c r="B58" i="4"/>
  <c r="D57" i="4"/>
  <c r="E57" i="4" s="1"/>
  <c r="F57" i="4" l="1"/>
  <c r="D58" i="4"/>
  <c r="E58" i="4" s="1"/>
  <c r="C58" i="4"/>
  <c r="B59" i="4"/>
  <c r="F58" i="4" l="1"/>
  <c r="D59" i="4"/>
  <c r="E59" i="4" s="1"/>
  <c r="C59" i="4"/>
  <c r="B60" i="4"/>
  <c r="F59" i="4" l="1"/>
  <c r="D60" i="4"/>
  <c r="E60" i="4" s="1"/>
  <c r="C60" i="4"/>
  <c r="B61" i="4"/>
  <c r="F60" i="4" l="1"/>
  <c r="B62" i="4"/>
  <c r="C61" i="4"/>
  <c r="D61" i="4"/>
  <c r="E61" i="4" s="1"/>
  <c r="F61" i="4" l="1"/>
  <c r="B63" i="4"/>
  <c r="D62" i="4"/>
  <c r="E62" i="4" s="1"/>
  <c r="C62" i="4"/>
  <c r="F62" i="4" l="1"/>
  <c r="C63" i="4"/>
  <c r="B64" i="4"/>
  <c r="D63" i="4"/>
  <c r="E63" i="4" s="1"/>
  <c r="F63" i="4" l="1"/>
  <c r="D64" i="4"/>
  <c r="E64" i="4" s="1"/>
  <c r="B65" i="4"/>
  <c r="C64" i="4"/>
  <c r="F64" i="4" l="1"/>
  <c r="H41" i="1" s="1"/>
  <c r="D65" i="4"/>
  <c r="E65" i="4" s="1"/>
  <c r="C65" i="4"/>
  <c r="B66" i="4"/>
  <c r="F65" i="4" l="1"/>
  <c r="D66" i="4"/>
  <c r="E66" i="4" s="1"/>
  <c r="C66" i="4"/>
  <c r="B67" i="4"/>
  <c r="F66" i="4" l="1"/>
  <c r="B68" i="4"/>
  <c r="D67" i="4"/>
  <c r="E67" i="4" s="1"/>
  <c r="C67" i="4"/>
  <c r="F67" i="4" l="1"/>
  <c r="B69" i="4"/>
  <c r="C68" i="4"/>
  <c r="D68" i="4"/>
  <c r="E68" i="4" s="1"/>
  <c r="F68" i="4" l="1"/>
  <c r="C69" i="4"/>
  <c r="B70" i="4"/>
  <c r="D69" i="4"/>
  <c r="E69" i="4" s="1"/>
  <c r="F69" i="4" l="1"/>
  <c r="D70" i="4"/>
  <c r="E70" i="4" s="1"/>
  <c r="C70" i="4"/>
  <c r="B71" i="4"/>
  <c r="F70" i="4" l="1"/>
  <c r="D71" i="4"/>
  <c r="E71" i="4" s="1"/>
  <c r="C71" i="4"/>
  <c r="B72" i="4"/>
  <c r="F71" i="4" l="1"/>
  <c r="C72" i="4"/>
  <c r="D72" i="4"/>
  <c r="E72" i="4" s="1"/>
  <c r="B73" i="4"/>
  <c r="F72" i="4" l="1"/>
  <c r="B74" i="4"/>
  <c r="D73" i="4"/>
  <c r="E73" i="4" s="1"/>
  <c r="C73" i="4"/>
  <c r="F73" i="4" l="1"/>
  <c r="B75" i="4"/>
  <c r="D74" i="4"/>
  <c r="E74" i="4" s="1"/>
  <c r="C74" i="4"/>
  <c r="F74" i="4" l="1"/>
  <c r="C75" i="4"/>
  <c r="B76" i="4"/>
  <c r="D75" i="4"/>
  <c r="E75" i="4" s="1"/>
  <c r="F75" i="4" l="1"/>
  <c r="D76" i="4"/>
  <c r="E76" i="4" s="1"/>
  <c r="C76" i="4"/>
  <c r="B77" i="4"/>
  <c r="F76" i="4" l="1"/>
  <c r="D77" i="4"/>
  <c r="E77" i="4" s="1"/>
  <c r="C77" i="4"/>
  <c r="B78" i="4"/>
  <c r="F77" i="4" l="1"/>
  <c r="C78" i="4"/>
  <c r="D78" i="4"/>
  <c r="E78" i="4" s="1"/>
  <c r="B79" i="4"/>
  <c r="F78" i="4" l="1"/>
  <c r="B80" i="4"/>
  <c r="D79" i="4"/>
  <c r="E79" i="4" s="1"/>
  <c r="C79" i="4"/>
  <c r="F79" i="4" l="1"/>
  <c r="B81" i="4"/>
  <c r="D80" i="4"/>
  <c r="E80" i="4" s="1"/>
  <c r="C80" i="4"/>
  <c r="F80" i="4" l="1"/>
  <c r="C81" i="4"/>
  <c r="B82" i="4"/>
  <c r="D81" i="4"/>
  <c r="E81" i="4" s="1"/>
  <c r="F81" i="4" l="1"/>
  <c r="D82" i="4"/>
  <c r="E82" i="4" s="1"/>
  <c r="C82" i="4"/>
  <c r="B83" i="4"/>
  <c r="F82" i="4" l="1"/>
  <c r="D83" i="4"/>
  <c r="E83" i="4" s="1"/>
  <c r="C83" i="4"/>
  <c r="B84" i="4"/>
  <c r="F83" i="4" l="1"/>
  <c r="C84" i="4"/>
  <c r="D84" i="4"/>
  <c r="E84" i="4" s="1"/>
  <c r="B85" i="4"/>
  <c r="F84" i="4" l="1"/>
  <c r="B86" i="4"/>
  <c r="D85" i="4"/>
  <c r="E85" i="4" s="1"/>
  <c r="C85" i="4"/>
  <c r="F85" i="4" l="1"/>
  <c r="B87" i="4"/>
  <c r="D86" i="4"/>
  <c r="E86" i="4" s="1"/>
  <c r="C86" i="4"/>
  <c r="F86" i="4" l="1"/>
  <c r="C87" i="4"/>
  <c r="B88" i="4"/>
  <c r="D87" i="4"/>
  <c r="E87" i="4" s="1"/>
  <c r="F87" i="4" l="1"/>
  <c r="D88" i="4"/>
  <c r="E88" i="4" s="1"/>
  <c r="C88" i="4"/>
  <c r="B89" i="4"/>
  <c r="F88" i="4" l="1"/>
  <c r="D89" i="4"/>
  <c r="E89" i="4" s="1"/>
  <c r="C89" i="4"/>
  <c r="B90" i="4"/>
  <c r="F89" i="4" l="1"/>
  <c r="C90" i="4"/>
  <c r="D90" i="4"/>
  <c r="E90" i="4" s="1"/>
  <c r="B91" i="4"/>
  <c r="F90" i="4" l="1"/>
  <c r="B92" i="4"/>
  <c r="D91" i="4"/>
  <c r="E91" i="4" s="1"/>
  <c r="C91" i="4"/>
  <c r="F91" i="4" l="1"/>
  <c r="B93" i="4"/>
  <c r="D92" i="4"/>
  <c r="E92" i="4" s="1"/>
  <c r="C92" i="4"/>
  <c r="F92" i="4" l="1"/>
  <c r="C93" i="4"/>
  <c r="B94" i="4"/>
  <c r="D93" i="4"/>
  <c r="E93" i="4" s="1"/>
  <c r="F93" i="4" l="1"/>
  <c r="D94" i="4"/>
  <c r="E94" i="4" s="1"/>
  <c r="C94" i="4"/>
  <c r="B95" i="4"/>
  <c r="F94" i="4" l="1"/>
  <c r="D95" i="4"/>
  <c r="E95" i="4" s="1"/>
  <c r="C95" i="4"/>
  <c r="B96" i="4"/>
  <c r="H37" i="1" s="1"/>
  <c r="F95" i="4" l="1"/>
  <c r="D96" i="4"/>
  <c r="E96" i="4" s="1"/>
  <c r="C96" i="4"/>
  <c r="F96" i="4" l="1"/>
</calcChain>
</file>

<file path=xl/sharedStrings.xml><?xml version="1.0" encoding="utf-8"?>
<sst xmlns="http://schemas.openxmlformats.org/spreadsheetml/2006/main" count="72" uniqueCount="49">
  <si>
    <t>PERALTA COMMUNITY COLLEGE DISTRICT</t>
  </si>
  <si>
    <t>Last Name:</t>
  </si>
  <si>
    <t xml:space="preserve">First Name: </t>
  </si>
  <si>
    <t xml:space="preserve">Employee ID#: </t>
  </si>
  <si>
    <t>Independence Day:</t>
  </si>
  <si>
    <t>Juneteenth (observance):</t>
  </si>
  <si>
    <t>Campus/Site:</t>
  </si>
  <si>
    <t>4/10 Schedule Start Date:</t>
  </si>
  <si>
    <t>4/10 Schedule End Date:</t>
  </si>
  <si>
    <r>
      <rPr>
        <b/>
        <u/>
        <sz val="11"/>
        <color theme="1"/>
        <rFont val="Calibri"/>
        <family val="2"/>
        <scheme val="minor"/>
      </rPr>
      <t>VAC</t>
    </r>
    <r>
      <rPr>
        <sz val="11"/>
        <color theme="1"/>
        <rFont val="Calibri"/>
        <family val="2"/>
        <scheme val="minor"/>
      </rPr>
      <t xml:space="preserve"> - Vacation</t>
    </r>
  </si>
  <si>
    <t>CODES:</t>
  </si>
  <si>
    <r>
      <rPr>
        <b/>
        <u/>
        <sz val="11"/>
        <color theme="1"/>
        <rFont val="Calibri"/>
        <family val="2"/>
        <scheme val="minor"/>
      </rPr>
      <t>CTT</t>
    </r>
    <r>
      <rPr>
        <sz val="11"/>
        <color theme="1"/>
        <rFont val="Calibri"/>
        <family val="2"/>
        <scheme val="minor"/>
      </rPr>
      <t xml:space="preserve"> - Use Previously Earned Comp Time</t>
    </r>
  </si>
  <si>
    <r>
      <rPr>
        <b/>
        <u/>
        <sz val="11"/>
        <color theme="1"/>
        <rFont val="Calibri"/>
        <family val="2"/>
        <scheme val="minor"/>
      </rPr>
      <t>FHL</t>
    </r>
    <r>
      <rPr>
        <sz val="11"/>
        <color theme="1"/>
        <rFont val="Calibri"/>
        <family val="2"/>
        <scheme val="minor"/>
      </rPr>
      <t xml:space="preserve"> - Floating Holidays</t>
    </r>
  </si>
  <si>
    <r>
      <rPr>
        <b/>
        <u/>
        <sz val="11"/>
        <color theme="1"/>
        <rFont val="Calibri"/>
        <family val="2"/>
        <scheme val="minor"/>
      </rPr>
      <t>PNC</t>
    </r>
    <r>
      <rPr>
        <sz val="11"/>
        <color theme="1"/>
        <rFont val="Calibri"/>
        <family val="2"/>
        <scheme val="minor"/>
      </rPr>
      <t xml:space="preserve"> - Personal Necessity</t>
    </r>
  </si>
  <si>
    <r>
      <rPr>
        <b/>
        <u/>
        <sz val="11"/>
        <color theme="1"/>
        <rFont val="Calibri"/>
        <family val="2"/>
        <scheme val="minor"/>
      </rPr>
      <t>LOP</t>
    </r>
    <r>
      <rPr>
        <sz val="11"/>
        <color theme="1"/>
        <rFont val="Calibri"/>
        <family val="2"/>
        <scheme val="minor"/>
      </rPr>
      <t xml:space="preserve"> - Leave Without Pay/Loss of Pay</t>
    </r>
  </si>
  <si>
    <t xml:space="preserve">Employee's Signature: </t>
  </si>
  <si>
    <t>Supervisor's Signature:</t>
  </si>
  <si>
    <t>Date:</t>
  </si>
  <si>
    <t xml:space="preserve">Total </t>
  </si>
  <si>
    <t>Holiday Weeks:</t>
  </si>
  <si>
    <t>Start of the 4/10 Schedule:</t>
  </si>
  <si>
    <t>Hol Name</t>
  </si>
  <si>
    <t>Hol Date</t>
  </si>
  <si>
    <t>Hol Week</t>
  </si>
  <si>
    <t>Hol Hours</t>
  </si>
  <si>
    <t>Hol Week Hrs</t>
  </si>
  <si>
    <t>Date</t>
  </si>
  <si>
    <t>Day</t>
  </si>
  <si>
    <t>Week#</t>
  </si>
  <si>
    <t>Column3</t>
  </si>
  <si>
    <t>Column4</t>
  </si>
  <si>
    <t>VAC</t>
  </si>
  <si>
    <t xml:space="preserve">FHL </t>
  </si>
  <si>
    <t xml:space="preserve">PNC </t>
  </si>
  <si>
    <t xml:space="preserve">CTT </t>
  </si>
  <si>
    <t xml:space="preserve">LOP </t>
  </si>
  <si>
    <t>Codes</t>
  </si>
  <si>
    <t>Juneteenth:</t>
  </si>
  <si>
    <t>Location</t>
  </si>
  <si>
    <t>District</t>
  </si>
  <si>
    <t>BCC</t>
  </si>
  <si>
    <t>COA</t>
  </si>
  <si>
    <t>Laney</t>
  </si>
  <si>
    <t>Merritt</t>
  </si>
  <si>
    <t>2024 4/10 ALTERNATIVE SUMMER WORK SCHEDULE</t>
  </si>
  <si>
    <t>Code</t>
  </si>
  <si>
    <t>Planned Work Hours</t>
  </si>
  <si>
    <t>Planned Non-Work Hours</t>
  </si>
  <si>
    <t>Submit completed form to your supervisor by 5/17/24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</si>
</sst>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/d"/>
  </numFmts>
  <fonts count="12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4"/>
      <color theme="4" tint="-0.499984740745262"/>
      <name val="Arial"/>
      <family val="2"/>
    </font>
    <font>
      <b/>
      <sz val="12"/>
      <color theme="4" tint="-0.499984740745262"/>
      <name val="Arial"/>
      <family val="2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44">
    <xf numFmtId="0" fontId="0" fillId="0" borderId="0" xfId="0"/>
    <xf numFmtId="0" fontId="0" fillId="0" borderId="0" xfId="0" applyAlignment="1">
      <alignment horizontal="right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Continuous"/>
    </xf>
    <xf numFmtId="0" fontId="2" fillId="3" borderId="2" xfId="0" applyFont="1" applyFill="1" applyBorder="1"/>
    <xf numFmtId="0" fontId="2" fillId="3" borderId="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4" fillId="4" borderId="5" xfId="0" applyFont="1" applyFill="1" applyBorder="1"/>
    <xf numFmtId="164" fontId="4" fillId="4" borderId="0" xfId="0" applyNumberFormat="1" applyFont="1" applyFill="1" applyAlignment="1">
      <alignment horizontal="center"/>
    </xf>
    <xf numFmtId="0" fontId="4" fillId="4" borderId="6" xfId="0" applyFont="1" applyFill="1" applyBorder="1" applyAlignment="1">
      <alignment vertical="center" wrapText="1"/>
    </xf>
    <xf numFmtId="0" fontId="0" fillId="4" borderId="5" xfId="0" applyFill="1" applyBorder="1"/>
    <xf numFmtId="164" fontId="3" fillId="4" borderId="0" xfId="0" applyNumberFormat="1" applyFont="1" applyFill="1" applyAlignment="1">
      <alignment horizontal="center"/>
    </xf>
    <xf numFmtId="0" fontId="0" fillId="4" borderId="6" xfId="0" applyFill="1" applyBorder="1"/>
    <xf numFmtId="0" fontId="0" fillId="0" borderId="0" xfId="0" applyAlignment="1">
      <alignment horizontal="left"/>
    </xf>
    <xf numFmtId="14" fontId="0" fillId="0" borderId="0" xfId="0" applyNumberFormat="1" applyAlignment="1">
      <alignment horizontal="center"/>
    </xf>
    <xf numFmtId="0" fontId="3" fillId="4" borderId="1" xfId="0" applyFont="1" applyFill="1" applyBorder="1" applyAlignment="1">
      <alignment horizontal="left"/>
    </xf>
    <xf numFmtId="0" fontId="3" fillId="2" borderId="7" xfId="0" applyFont="1" applyFill="1" applyBorder="1"/>
    <xf numFmtId="0" fontId="3" fillId="0" borderId="8" xfId="0" applyFont="1" applyBorder="1"/>
    <xf numFmtId="0" fontId="3" fillId="0" borderId="9" xfId="0" applyFont="1" applyBorder="1"/>
    <xf numFmtId="0" fontId="3" fillId="0" borderId="0" xfId="0" applyFont="1" applyAlignment="1">
      <alignment horizontal="right"/>
    </xf>
    <xf numFmtId="0" fontId="6" fillId="0" borderId="0" xfId="1" applyFont="1" applyAlignment="1">
      <alignment horizontal="centerContinuous"/>
    </xf>
    <xf numFmtId="0" fontId="7" fillId="0" borderId="0" xfId="1" applyFont="1" applyAlignment="1">
      <alignment horizontal="centerContinuous"/>
    </xf>
    <xf numFmtId="0" fontId="0" fillId="2" borderId="7" xfId="0" applyFill="1" applyBorder="1" applyAlignment="1" applyProtection="1">
      <alignment horizontal="center"/>
      <protection locked="0" hidden="1"/>
    </xf>
    <xf numFmtId="0" fontId="0" fillId="0" borderId="8" xfId="0" applyBorder="1" applyAlignment="1" applyProtection="1">
      <alignment horizontal="center"/>
      <protection locked="0" hidden="1"/>
    </xf>
    <xf numFmtId="0" fontId="0" fillId="0" borderId="9" xfId="0" applyBorder="1" applyAlignment="1" applyProtection="1">
      <alignment horizontal="center"/>
      <protection locked="0"/>
    </xf>
    <xf numFmtId="164" fontId="4" fillId="0" borderId="0" xfId="0" applyNumberFormat="1" applyFont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right"/>
      <protection locked="0"/>
    </xf>
    <xf numFmtId="0" fontId="3" fillId="0" borderId="0" xfId="0" applyFont="1" applyAlignment="1" applyProtection="1">
      <alignment horizontal="right"/>
      <protection locked="0"/>
    </xf>
    <xf numFmtId="0" fontId="0" fillId="0" borderId="10" xfId="0" applyBorder="1" applyProtection="1">
      <protection locked="0"/>
    </xf>
    <xf numFmtId="0" fontId="0" fillId="2" borderId="7" xfId="0" applyFill="1" applyBorder="1" applyAlignment="1" applyProtection="1">
      <alignment horizontal="center"/>
      <protection hidden="1"/>
    </xf>
    <xf numFmtId="0" fontId="0" fillId="0" borderId="8" xfId="0" applyBorder="1" applyAlignment="1" applyProtection="1">
      <alignment horizontal="center"/>
      <protection hidden="1"/>
    </xf>
    <xf numFmtId="164" fontId="3" fillId="4" borderId="12" xfId="0" applyNumberFormat="1" applyFont="1" applyFill="1" applyBorder="1" applyAlignment="1">
      <alignment horizontal="center"/>
    </xf>
    <xf numFmtId="14" fontId="0" fillId="0" borderId="11" xfId="0" applyNumberFormat="1" applyBorder="1" applyProtection="1">
      <protection locked="0" hidden="1"/>
    </xf>
    <xf numFmtId="0" fontId="8" fillId="2" borderId="7" xfId="0" applyFont="1" applyFill="1" applyBorder="1" applyAlignment="1" applyProtection="1">
      <alignment horizontal="center"/>
      <protection locked="0" hidden="1"/>
    </xf>
    <xf numFmtId="0" fontId="10" fillId="0" borderId="0" xfId="0" applyFont="1" applyAlignment="1">
      <alignment horizontal="centerContinuous"/>
    </xf>
    <xf numFmtId="0" fontId="11" fillId="0" borderId="0" xfId="0" applyFont="1" applyAlignment="1" applyProtection="1">
      <alignment horizontal="centerContinuous"/>
      <protection locked="0"/>
    </xf>
    <xf numFmtId="0" fontId="9" fillId="0" borderId="0" xfId="0" applyFont="1" applyAlignment="1">
      <alignment horizontal="left" vertical="top" wrapText="1"/>
    </xf>
    <xf numFmtId="0" fontId="0" fillId="0" borderId="11" xfId="0" applyBorder="1" applyProtection="1">
      <protection locked="0"/>
    </xf>
    <xf numFmtId="0" fontId="0" fillId="0" borderId="10" xfId="0" applyBorder="1" applyProtection="1">
      <protection locked="0"/>
    </xf>
    <xf numFmtId="0" fontId="0" fillId="0" borderId="1" xfId="0" applyBorder="1" applyAlignment="1" applyProtection="1">
      <alignment horizontal="left"/>
      <protection locked="0"/>
    </xf>
    <xf numFmtId="14" fontId="0" fillId="0" borderId="1" xfId="0" applyNumberFormat="1" applyBorder="1" applyAlignment="1" applyProtection="1">
      <alignment horizontal="left"/>
      <protection locked="0"/>
    </xf>
  </cellXfs>
  <cellStyles count="2">
    <cellStyle name="Heading 4" xfId="1" builtinId="19"/>
    <cellStyle name="Normal" xfId="0" builtinId="0"/>
  </cellStyles>
  <dxfs count="18"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1"/>
        </patternFill>
      </fill>
    </dxf>
    <dxf>
      <numFmt numFmtId="19" formatCode="m/d/yyyy"/>
    </dxf>
    <dxf>
      <numFmt numFmtId="19" formatCode="m/d/yyyy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alignment horizontal="center" vertical="bottom" textRotation="0" wrapText="0" indent="0" justifyLastLine="0" shrinkToFit="0" readingOrder="0"/>
    </dxf>
    <dxf>
      <numFmt numFmtId="19" formatCode="m/d/yyyy"/>
    </dxf>
    <dxf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183092</xdr:colOff>
      <xdr:row>3</xdr:row>
      <xdr:rowOff>134409</xdr:rowOff>
    </xdr:from>
    <xdr:to>
      <xdr:col>21</xdr:col>
      <xdr:colOff>211667</xdr:colOff>
      <xdr:row>31</xdr:row>
      <xdr:rowOff>31750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60325C0-A089-46A4-A4D5-A483FFB9FAFF}"/>
            </a:ext>
          </a:extLst>
        </xdr:cNvPr>
        <xdr:cNvSpPr/>
      </xdr:nvSpPr>
      <xdr:spPr>
        <a:xfrm>
          <a:off x="8766175" y="811742"/>
          <a:ext cx="7394575" cy="5072591"/>
        </a:xfrm>
        <a:prstGeom prst="rect">
          <a:avLst/>
        </a:prstGeom>
        <a:gradFill flip="none" rotWithShape="1">
          <a:gsLst>
            <a:gs pos="0">
              <a:schemeClr val="accent1">
                <a:lumMod val="67000"/>
              </a:schemeClr>
            </a:gs>
            <a:gs pos="48000">
              <a:schemeClr val="accent1">
                <a:lumMod val="97000"/>
                <a:lumOff val="3000"/>
              </a:schemeClr>
            </a:gs>
            <a:gs pos="100000">
              <a:schemeClr val="accent1">
                <a:lumMod val="60000"/>
                <a:lumOff val="40000"/>
              </a:schemeClr>
            </a:gs>
          </a:gsLst>
          <a:lin ang="16200000" scaled="1"/>
          <a:tileRect/>
        </a:gra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9</xdr:col>
      <xdr:colOff>359833</xdr:colOff>
      <xdr:row>4</xdr:row>
      <xdr:rowOff>161924</xdr:rowOff>
    </xdr:from>
    <xdr:to>
      <xdr:col>21</xdr:col>
      <xdr:colOff>27677</xdr:colOff>
      <xdr:row>30</xdr:row>
      <xdr:rowOff>42332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EBA9E76-FD5D-4FD1-827F-6FEE4CD8D5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56750" y="1019174"/>
          <a:ext cx="7033844" cy="4664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340E51C-1A6D-4C2F-B4B6-E0AF2D8B6C81}" name="Table1" displayName="Table1" ref="A3:E5" totalsRowShown="0">
  <autoFilter ref="A3:E5" xr:uid="{7F8C8885-9490-4EF6-A4D1-36D3ED81C34A}"/>
  <tableColumns count="5">
    <tableColumn id="1" xr3:uid="{840E32E3-BF0A-4CB1-9A2C-C113D3D59DF9}" name="Hol Name" dataDxfId="17"/>
    <tableColumn id="2" xr3:uid="{3EF2DFEE-7E56-4710-80B9-FDC8D8A0B75A}" name="Hol Date" dataDxfId="16"/>
    <tableColumn id="3" xr3:uid="{F4ED7C0C-37D3-444F-890C-487F2317FA5F}" name="Hol Week">
      <calculatedColumnFormula>_xlfn.ISOWEEKNUM(Table1[[#This Row],[Hol Date]])</calculatedColumnFormula>
    </tableColumn>
    <tableColumn id="4" xr3:uid="{47704094-14D2-42B5-A61D-B3A9F649E572}" name="Hol Hours"/>
    <tableColumn id="5" xr3:uid="{5FFBA96A-7626-4E2E-A70B-3C9490753B4F}" name="Hol Week Hrs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2397D38-DF56-4E81-B544-76DF5C4BB1E9}" name="Table2" displayName="Table2" ref="B10:F96" totalsRowShown="0" headerRowDxfId="15">
  <autoFilter ref="B10:F96" xr:uid="{DC52CA80-811C-424C-93C5-47EDFC373662}"/>
  <tableColumns count="5">
    <tableColumn id="1" xr3:uid="{35B33D6C-2C64-438C-8BBC-5A11CB50DE6D}" name="Date" dataDxfId="14">
      <calculatedColumnFormula>B10+1</calculatedColumnFormula>
    </tableColumn>
    <tableColumn id="4" xr3:uid="{ACA8ADB9-74C0-49C6-8F8F-903E67343D60}" name="Day" dataDxfId="13">
      <calculatedColumnFormula>TEXT(Table2[[#This Row],[Date]],"ddd")</calculatedColumnFormula>
    </tableColumn>
    <tableColumn id="2" xr3:uid="{96238395-DA6B-474E-A65C-9E77C8E3C329}" name="Week#">
      <calculatedColumnFormula>_xlfn.ISOWEEKNUM(B11)</calculatedColumnFormula>
    </tableColumn>
    <tableColumn id="6" xr3:uid="{9B13C049-E4F6-44C9-9A2B-E2822F763EBD}" name="Column3">
      <calculatedColumnFormula>IF(OR(Table2[[#This Row],[Week'#]]=$C$4,Table2[[#This Row],[Week'#]]=$C$5),8,10)</calculatedColumnFormula>
    </tableColumn>
    <tableColumn id="7" xr3:uid="{1E404EB2-149D-4F60-829B-72EAA14B3E50}" name="Column4">
      <calculatedColumnFormula>IF(OR(Table2[[#This Row],[Date]]=$B$4,Table2[[#This Row],[Date]]=$B$5),0,IF(AND(Table2[[#This Row],[Day]]="Fri",Table2[[#This Row],[Column3]]=10),0,Table2[[#This Row],[Column3]]))</calculatedColumnFormula>
    </tableColumn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383BBDB7-9BD7-4691-9835-4A3872DE0B36}" name="Table35" displayName="Table35" ref="M7:M13" totalsRowShown="0">
  <autoFilter ref="M7:M13" xr:uid="{383BBDB7-9BD7-4691-9835-4A3872DE0B36}"/>
  <tableColumns count="1">
    <tableColumn id="1" xr3:uid="{51CE6ABD-EFB7-4726-BCFD-4EB8BBB331D8}" name="Cod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table" Target="../tables/table2.xml"/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574E5B-20BD-4EA3-A677-12884191EBCF}">
  <dimension ref="B1:I52"/>
  <sheetViews>
    <sheetView showGridLines="0" tabSelected="1" zoomScale="90" zoomScaleNormal="90" workbookViewId="0">
      <selection activeCell="C5" sqref="C5:D5"/>
    </sheetView>
  </sheetViews>
  <sheetFormatPr defaultRowHeight="15" x14ac:dyDescent="0.25"/>
  <cols>
    <col min="2" max="2" width="22.5703125" bestFit="1" customWidth="1"/>
    <col min="3" max="8" width="13.7109375" customWidth="1"/>
  </cols>
  <sheetData>
    <row r="1" spans="2:9" ht="18" x14ac:dyDescent="0.25">
      <c r="B1" s="22" t="s">
        <v>0</v>
      </c>
      <c r="C1" s="5"/>
      <c r="D1" s="5"/>
      <c r="E1" s="5"/>
      <c r="F1" s="5"/>
      <c r="G1" s="5"/>
      <c r="H1" s="5"/>
    </row>
    <row r="2" spans="2:9" ht="15.75" x14ac:dyDescent="0.25">
      <c r="B2" s="23" t="s">
        <v>44</v>
      </c>
      <c r="C2" s="5"/>
      <c r="D2" s="5"/>
      <c r="E2" s="5"/>
      <c r="F2" s="5"/>
      <c r="G2" s="5"/>
      <c r="H2" s="5"/>
    </row>
    <row r="3" spans="2:9" ht="18.75" x14ac:dyDescent="0.3">
      <c r="B3" s="38" t="s">
        <v>48</v>
      </c>
      <c r="C3" s="37"/>
      <c r="D3" s="5"/>
      <c r="E3" s="5"/>
      <c r="F3" s="5"/>
      <c r="G3" s="5"/>
      <c r="H3" s="5"/>
    </row>
    <row r="5" spans="2:9" x14ac:dyDescent="0.25">
      <c r="B5" s="17" t="s">
        <v>1</v>
      </c>
      <c r="C5" s="42"/>
      <c r="D5" s="42"/>
      <c r="F5" s="1"/>
      <c r="G5" s="1" t="s">
        <v>7</v>
      </c>
      <c r="H5" s="16">
        <v>45446</v>
      </c>
      <c r="I5" s="16"/>
    </row>
    <row r="6" spans="2:9" x14ac:dyDescent="0.25">
      <c r="B6" s="17" t="s">
        <v>2</v>
      </c>
      <c r="C6" s="42"/>
      <c r="D6" s="42"/>
      <c r="F6" s="1"/>
      <c r="G6" s="1" t="s">
        <v>8</v>
      </c>
      <c r="H6" s="16">
        <v>45499</v>
      </c>
      <c r="I6" s="16"/>
    </row>
    <row r="7" spans="2:9" x14ac:dyDescent="0.25">
      <c r="B7" s="17" t="s">
        <v>3</v>
      </c>
      <c r="C7" s="42"/>
      <c r="D7" s="42"/>
      <c r="G7" s="1"/>
      <c r="H7" s="3"/>
    </row>
    <row r="8" spans="2:9" x14ac:dyDescent="0.25">
      <c r="B8" s="17" t="s">
        <v>6</v>
      </c>
      <c r="C8" s="43"/>
      <c r="D8" s="43"/>
      <c r="G8" s="1" t="s">
        <v>37</v>
      </c>
      <c r="H8" s="16">
        <v>45462</v>
      </c>
    </row>
    <row r="9" spans="2:9" x14ac:dyDescent="0.25">
      <c r="B9" s="15"/>
      <c r="C9" s="16"/>
      <c r="G9" s="1" t="s">
        <v>4</v>
      </c>
      <c r="H9" s="16">
        <v>45477</v>
      </c>
    </row>
    <row r="10" spans="2:9" ht="15.75" thickBot="1" x14ac:dyDescent="0.3"/>
    <row r="11" spans="2:9" x14ac:dyDescent="0.25">
      <c r="B11" s="6"/>
      <c r="C11" s="7" t="str">
        <f>UPPER(TEXT(C$12,"DDDD"))</f>
        <v>MONDAY</v>
      </c>
      <c r="D11" s="7" t="str">
        <f t="shared" ref="D11:G11" si="0">UPPER(TEXT(D$12,"DDDD"))</f>
        <v>TUESDAY</v>
      </c>
      <c r="E11" s="7" t="str">
        <f t="shared" si="0"/>
        <v>WEDNESDAY</v>
      </c>
      <c r="F11" s="7" t="str">
        <f t="shared" si="0"/>
        <v>THURSDAY</v>
      </c>
      <c r="G11" s="7" t="str">
        <f t="shared" si="0"/>
        <v>FRIDAY</v>
      </c>
      <c r="H11" s="8" t="s">
        <v>18</v>
      </c>
    </row>
    <row r="12" spans="2:9" ht="15.75" thickBot="1" x14ac:dyDescent="0.3">
      <c r="B12" s="9"/>
      <c r="C12" s="10">
        <f>$H$5</f>
        <v>45446</v>
      </c>
      <c r="D12" s="10">
        <f>C12+1</f>
        <v>45447</v>
      </c>
      <c r="E12" s="10">
        <f>D12+1</f>
        <v>45448</v>
      </c>
      <c r="F12" s="10">
        <f>E12+1</f>
        <v>45449</v>
      </c>
      <c r="G12" s="10">
        <f>F12+1</f>
        <v>45450</v>
      </c>
      <c r="H12" s="11"/>
      <c r="I12" s="27"/>
    </row>
    <row r="13" spans="2:9" x14ac:dyDescent="0.25">
      <c r="B13" s="18" t="s">
        <v>46</v>
      </c>
      <c r="C13" s="24"/>
      <c r="D13" s="24"/>
      <c r="E13" s="24"/>
      <c r="F13" s="24"/>
      <c r="G13" s="24"/>
      <c r="H13" s="32">
        <f>SUM(C13:G13)</f>
        <v>0</v>
      </c>
    </row>
    <row r="14" spans="2:9" x14ac:dyDescent="0.25">
      <c r="B14" s="19" t="s">
        <v>47</v>
      </c>
      <c r="C14" s="25"/>
      <c r="D14" s="25"/>
      <c r="E14" s="25"/>
      <c r="F14" s="25"/>
      <c r="G14" s="25"/>
      <c r="H14" s="33" t="str">
        <f>IF(SUM(C14:G14)=0,"",SUM($C$14:$G$14))</f>
        <v/>
      </c>
    </row>
    <row r="15" spans="2:9" ht="15.75" thickBot="1" x14ac:dyDescent="0.3">
      <c r="B15" s="20" t="s">
        <v>45</v>
      </c>
      <c r="C15" s="26"/>
      <c r="D15" s="26"/>
      <c r="E15" s="26"/>
      <c r="F15" s="26"/>
      <c r="G15" s="26"/>
      <c r="H15" s="26"/>
    </row>
    <row r="16" spans="2:9" ht="15.75" thickBot="1" x14ac:dyDescent="0.3">
      <c r="B16" s="12"/>
      <c r="C16" s="13">
        <f>$C$12+WEEKDAY($G$12,1)+1</f>
        <v>45453</v>
      </c>
      <c r="D16" s="13">
        <f>C16+1</f>
        <v>45454</v>
      </c>
      <c r="E16" s="13">
        <f t="shared" ref="E16:G16" si="1">D16+1</f>
        <v>45455</v>
      </c>
      <c r="F16" s="13">
        <f t="shared" si="1"/>
        <v>45456</v>
      </c>
      <c r="G16" s="13">
        <f t="shared" si="1"/>
        <v>45457</v>
      </c>
      <c r="H16" s="14"/>
    </row>
    <row r="17" spans="2:8" x14ac:dyDescent="0.25">
      <c r="B17" s="18" t="s">
        <v>46</v>
      </c>
      <c r="C17" s="24"/>
      <c r="D17" s="24"/>
      <c r="E17" s="24"/>
      <c r="F17" s="24"/>
      <c r="G17" s="24"/>
      <c r="H17" s="32">
        <f>SUM(C17:G17)</f>
        <v>0</v>
      </c>
    </row>
    <row r="18" spans="2:8" x14ac:dyDescent="0.25">
      <c r="B18" s="19" t="s">
        <v>47</v>
      </c>
      <c r="C18" s="25"/>
      <c r="D18" s="25"/>
      <c r="E18" s="25"/>
      <c r="F18" s="25"/>
      <c r="G18" s="25"/>
      <c r="H18" s="33" t="str">
        <f>IF(SUM(C18:G18)=0,"",SUM($C$18:$G$18))</f>
        <v/>
      </c>
    </row>
    <row r="19" spans="2:8" ht="15.75" thickBot="1" x14ac:dyDescent="0.3">
      <c r="B19" s="20" t="s">
        <v>45</v>
      </c>
      <c r="C19" s="26"/>
      <c r="D19" s="26"/>
      <c r="E19" s="26"/>
      <c r="F19" s="26"/>
      <c r="G19" s="26"/>
      <c r="H19" s="26"/>
    </row>
    <row r="20" spans="2:8" ht="15.75" thickBot="1" x14ac:dyDescent="0.3">
      <c r="B20" s="12"/>
      <c r="C20" s="13">
        <f>$C$16+WEEKDAY($G$16,1)+1</f>
        <v>45460</v>
      </c>
      <c r="D20" s="13">
        <f>C$20+1</f>
        <v>45461</v>
      </c>
      <c r="E20" s="13">
        <f t="shared" ref="E20:G20" si="2">D$20+1</f>
        <v>45462</v>
      </c>
      <c r="F20" s="13">
        <f t="shared" si="2"/>
        <v>45463</v>
      </c>
      <c r="G20" s="13">
        <f t="shared" si="2"/>
        <v>45464</v>
      </c>
      <c r="H20" s="14"/>
    </row>
    <row r="21" spans="2:8" x14ac:dyDescent="0.25">
      <c r="B21" s="18" t="s">
        <v>46</v>
      </c>
      <c r="C21" s="36"/>
      <c r="D21" s="24"/>
      <c r="E21" s="24"/>
      <c r="F21" s="24"/>
      <c r="G21" s="24"/>
      <c r="H21" s="32">
        <f>SUM(C21:G21)</f>
        <v>0</v>
      </c>
    </row>
    <row r="22" spans="2:8" x14ac:dyDescent="0.25">
      <c r="B22" s="19" t="s">
        <v>47</v>
      </c>
      <c r="C22" s="25"/>
      <c r="D22" s="25"/>
      <c r="E22" s="25"/>
      <c r="F22" s="25"/>
      <c r="G22" s="25"/>
      <c r="H22" s="33" t="str">
        <f>IF(SUM(C22:G22)=0,"",SUM($C$22:$G$22))</f>
        <v/>
      </c>
    </row>
    <row r="23" spans="2:8" ht="15.75" thickBot="1" x14ac:dyDescent="0.3">
      <c r="B23" s="20" t="s">
        <v>45</v>
      </c>
      <c r="C23" s="26"/>
      <c r="D23" s="26"/>
      <c r="E23" s="26"/>
      <c r="F23" s="26"/>
      <c r="G23" s="26"/>
      <c r="H23" s="26"/>
    </row>
    <row r="24" spans="2:8" ht="15.75" thickBot="1" x14ac:dyDescent="0.3">
      <c r="B24" s="12"/>
      <c r="C24" s="13">
        <f>$C$20+WEEKDAY($G$20,1)+1</f>
        <v>45467</v>
      </c>
      <c r="D24" s="13">
        <f>C$24+1</f>
        <v>45468</v>
      </c>
      <c r="E24" s="34">
        <f t="shared" ref="E24:G24" si="3">D$24+1</f>
        <v>45469</v>
      </c>
      <c r="F24" s="34">
        <f t="shared" si="3"/>
        <v>45470</v>
      </c>
      <c r="G24" s="34">
        <f t="shared" si="3"/>
        <v>45471</v>
      </c>
      <c r="H24" s="14"/>
    </row>
    <row r="25" spans="2:8" x14ac:dyDescent="0.25">
      <c r="B25" s="18" t="s">
        <v>46</v>
      </c>
      <c r="C25" s="24"/>
      <c r="D25" s="24"/>
      <c r="E25" s="24"/>
      <c r="F25" s="24"/>
      <c r="G25" s="24"/>
      <c r="H25" s="32">
        <f>SUM(C25:G25)</f>
        <v>0</v>
      </c>
    </row>
    <row r="26" spans="2:8" x14ac:dyDescent="0.25">
      <c r="B26" s="19" t="s">
        <v>47</v>
      </c>
      <c r="C26" s="25"/>
      <c r="D26" s="25"/>
      <c r="E26" s="25"/>
      <c r="F26" s="25"/>
      <c r="G26" s="25"/>
      <c r="H26" s="33" t="str">
        <f>IF(SUM(C26:G26)=0,"",SUM($C$26:$G$26))</f>
        <v/>
      </c>
    </row>
    <row r="27" spans="2:8" ht="15.75" thickBot="1" x14ac:dyDescent="0.3">
      <c r="B27" s="20" t="s">
        <v>45</v>
      </c>
      <c r="C27" s="26"/>
      <c r="D27" s="26"/>
      <c r="E27" s="26"/>
      <c r="F27" s="26"/>
      <c r="G27" s="26"/>
      <c r="H27" s="26"/>
    </row>
    <row r="28" spans="2:8" ht="15.75" thickBot="1" x14ac:dyDescent="0.3">
      <c r="B28" s="12"/>
      <c r="C28" s="13">
        <f>$C$24+WEEKDAY($G$24,1)+1</f>
        <v>45474</v>
      </c>
      <c r="D28" s="13">
        <f>C$28+1</f>
        <v>45475</v>
      </c>
      <c r="E28" s="13">
        <f t="shared" ref="E28:G28" si="4">D$28+1</f>
        <v>45476</v>
      </c>
      <c r="F28" s="13">
        <f t="shared" si="4"/>
        <v>45477</v>
      </c>
      <c r="G28" s="13">
        <f t="shared" si="4"/>
        <v>45478</v>
      </c>
      <c r="H28" s="14"/>
    </row>
    <row r="29" spans="2:8" x14ac:dyDescent="0.25">
      <c r="B29" s="18" t="s">
        <v>46</v>
      </c>
      <c r="C29" s="24"/>
      <c r="D29" s="24"/>
      <c r="E29" s="24"/>
      <c r="F29" s="24"/>
      <c r="G29" s="24"/>
      <c r="H29" s="32">
        <f>SUM(C29:G29)</f>
        <v>0</v>
      </c>
    </row>
    <row r="30" spans="2:8" x14ac:dyDescent="0.25">
      <c r="B30" s="19" t="s">
        <v>47</v>
      </c>
      <c r="C30" s="25"/>
      <c r="D30" s="25"/>
      <c r="E30" s="25"/>
      <c r="F30" s="25"/>
      <c r="G30" s="25"/>
      <c r="H30" s="33" t="str">
        <f>IF(SUM(C30:G30)=0,"",SUM($C$30:$G$30))</f>
        <v/>
      </c>
    </row>
    <row r="31" spans="2:8" ht="15.75" thickBot="1" x14ac:dyDescent="0.3">
      <c r="B31" s="20" t="s">
        <v>45</v>
      </c>
      <c r="C31" s="26"/>
      <c r="D31" s="26"/>
      <c r="E31" s="26"/>
      <c r="F31" s="26"/>
      <c r="G31" s="26"/>
      <c r="H31" s="26"/>
    </row>
    <row r="32" spans="2:8" ht="15.75" thickBot="1" x14ac:dyDescent="0.3">
      <c r="B32" s="12"/>
      <c r="C32" s="13">
        <f>$C$28+WEEKDAY($G$28,1)+1</f>
        <v>45481</v>
      </c>
      <c r="D32" s="13">
        <f>C$32+1</f>
        <v>45482</v>
      </c>
      <c r="E32" s="13">
        <f t="shared" ref="E32:G32" si="5">D$32+1</f>
        <v>45483</v>
      </c>
      <c r="F32" s="13">
        <f t="shared" si="5"/>
        <v>45484</v>
      </c>
      <c r="G32" s="13">
        <f t="shared" si="5"/>
        <v>45485</v>
      </c>
      <c r="H32" s="14"/>
    </row>
    <row r="33" spans="2:8" x14ac:dyDescent="0.25">
      <c r="B33" s="18" t="s">
        <v>46</v>
      </c>
      <c r="C33" s="24"/>
      <c r="D33" s="24"/>
      <c r="E33" s="24"/>
      <c r="F33" s="24"/>
      <c r="G33" s="24"/>
      <c r="H33" s="32">
        <f>SUM(C33:G33)</f>
        <v>0</v>
      </c>
    </row>
    <row r="34" spans="2:8" x14ac:dyDescent="0.25">
      <c r="B34" s="19" t="s">
        <v>47</v>
      </c>
      <c r="C34" s="25"/>
      <c r="D34" s="25"/>
      <c r="E34" s="25"/>
      <c r="F34" s="25"/>
      <c r="G34" s="25"/>
      <c r="H34" s="33" t="str">
        <f>IF(SUM(C34:G34)=0,"",SUM($C$34:$G$34))</f>
        <v/>
      </c>
    </row>
    <row r="35" spans="2:8" ht="15.75" thickBot="1" x14ac:dyDescent="0.3">
      <c r="B35" s="20" t="s">
        <v>45</v>
      </c>
      <c r="C35" s="26"/>
      <c r="D35" s="26"/>
      <c r="E35" s="26"/>
      <c r="F35" s="26"/>
      <c r="G35" s="26"/>
      <c r="H35" s="26"/>
    </row>
    <row r="36" spans="2:8" ht="15.75" thickBot="1" x14ac:dyDescent="0.3">
      <c r="B36" s="12"/>
      <c r="C36" s="13">
        <f>$C$32+WEEKDAY($G$32,1)+1</f>
        <v>45488</v>
      </c>
      <c r="D36" s="13">
        <f>C$36+1</f>
        <v>45489</v>
      </c>
      <c r="E36" s="13">
        <f t="shared" ref="E36:G36" si="6">D$36+1</f>
        <v>45490</v>
      </c>
      <c r="F36" s="13">
        <f t="shared" si="6"/>
        <v>45491</v>
      </c>
      <c r="G36" s="13">
        <f t="shared" si="6"/>
        <v>45492</v>
      </c>
      <c r="H36" s="14"/>
    </row>
    <row r="37" spans="2:8" x14ac:dyDescent="0.25">
      <c r="B37" s="18" t="s">
        <v>46</v>
      </c>
      <c r="C37" s="24"/>
      <c r="D37" s="24"/>
      <c r="E37" s="24"/>
      <c r="F37" s="24"/>
      <c r="G37" s="24"/>
      <c r="H37" s="32">
        <f>SUM(C37:G37)</f>
        <v>0</v>
      </c>
    </row>
    <row r="38" spans="2:8" x14ac:dyDescent="0.25">
      <c r="B38" s="19" t="s">
        <v>47</v>
      </c>
      <c r="C38" s="25"/>
      <c r="D38" s="25"/>
      <c r="E38" s="25"/>
      <c r="F38" s="25"/>
      <c r="G38" s="25"/>
      <c r="H38" s="33" t="str">
        <f>IF(SUM(C38:G38)=0,"",SUM($C$38:$G$38))</f>
        <v/>
      </c>
    </row>
    <row r="39" spans="2:8" ht="15.75" thickBot="1" x14ac:dyDescent="0.3">
      <c r="B39" s="20" t="s">
        <v>45</v>
      </c>
      <c r="C39" s="26"/>
      <c r="D39" s="26"/>
      <c r="E39" s="26"/>
      <c r="F39" s="26"/>
      <c r="G39" s="26"/>
      <c r="H39" s="26"/>
    </row>
    <row r="40" spans="2:8" ht="15.75" thickBot="1" x14ac:dyDescent="0.3">
      <c r="B40" s="12"/>
      <c r="C40" s="13">
        <f>$C$36+WEEKDAY($G$36,1)+1</f>
        <v>45495</v>
      </c>
      <c r="D40" s="13">
        <f>C$40+1</f>
        <v>45496</v>
      </c>
      <c r="E40" s="13">
        <f t="shared" ref="E40:G40" si="7">D$40+1</f>
        <v>45497</v>
      </c>
      <c r="F40" s="13">
        <f t="shared" si="7"/>
        <v>45498</v>
      </c>
      <c r="G40" s="13">
        <f t="shared" si="7"/>
        <v>45499</v>
      </c>
      <c r="H40" s="14"/>
    </row>
    <row r="41" spans="2:8" x14ac:dyDescent="0.25">
      <c r="B41" s="18" t="s">
        <v>46</v>
      </c>
      <c r="C41" s="24"/>
      <c r="D41" s="24"/>
      <c r="E41" s="24"/>
      <c r="F41" s="24"/>
      <c r="G41" s="24"/>
      <c r="H41" s="32">
        <f>SUM(C41:G41)</f>
        <v>0</v>
      </c>
    </row>
    <row r="42" spans="2:8" x14ac:dyDescent="0.25">
      <c r="B42" s="19" t="s">
        <v>47</v>
      </c>
      <c r="C42" s="25"/>
      <c r="D42" s="25"/>
      <c r="E42" s="25"/>
      <c r="F42" s="25"/>
      <c r="G42" s="25"/>
      <c r="H42" s="33" t="str">
        <f>IF(SUM(C42:G42)=0,"",SUM($C$42:$G$42))</f>
        <v/>
      </c>
    </row>
    <row r="43" spans="2:8" ht="15.75" thickBot="1" x14ac:dyDescent="0.3">
      <c r="B43" s="20" t="s">
        <v>45</v>
      </c>
      <c r="C43" s="26"/>
      <c r="D43" s="26"/>
      <c r="E43" s="26"/>
      <c r="F43" s="26"/>
      <c r="G43" s="26"/>
      <c r="H43" s="26"/>
    </row>
    <row r="44" spans="2:8" x14ac:dyDescent="0.25">
      <c r="B44" s="21" t="s">
        <v>10</v>
      </c>
      <c r="C44" t="s">
        <v>9</v>
      </c>
      <c r="E44" t="s">
        <v>11</v>
      </c>
    </row>
    <row r="45" spans="2:8" x14ac:dyDescent="0.25">
      <c r="C45" t="s">
        <v>12</v>
      </c>
      <c r="E45" t="s">
        <v>14</v>
      </c>
    </row>
    <row r="46" spans="2:8" x14ac:dyDescent="0.25">
      <c r="C46" t="s">
        <v>13</v>
      </c>
    </row>
    <row r="47" spans="2:8" x14ac:dyDescent="0.25">
      <c r="B47" s="28"/>
      <c r="C47" s="28"/>
      <c r="D47" s="28"/>
      <c r="E47" s="28"/>
      <c r="F47" s="28"/>
      <c r="G47" s="28"/>
      <c r="H47" s="28"/>
    </row>
    <row r="48" spans="2:8" x14ac:dyDescent="0.25">
      <c r="B48" s="29"/>
      <c r="C48" s="30" t="s">
        <v>15</v>
      </c>
      <c r="D48" s="40"/>
      <c r="E48" s="40"/>
      <c r="F48" s="28"/>
      <c r="G48" s="30" t="s">
        <v>17</v>
      </c>
      <c r="H48" s="35"/>
    </row>
    <row r="49" spans="2:8" ht="22.5" customHeight="1" x14ac:dyDescent="0.25">
      <c r="B49" s="28"/>
      <c r="C49" s="30" t="s">
        <v>16</v>
      </c>
      <c r="D49" s="41"/>
      <c r="E49" s="41"/>
      <c r="F49" s="28"/>
      <c r="G49" s="30" t="s">
        <v>17</v>
      </c>
      <c r="H49" s="31"/>
    </row>
    <row r="52" spans="2:8" ht="42" customHeight="1" x14ac:dyDescent="0.25">
      <c r="B52" s="39"/>
      <c r="C52" s="39"/>
      <c r="D52" s="39"/>
      <c r="E52" s="39"/>
      <c r="F52" s="39"/>
      <c r="G52" s="39"/>
      <c r="H52" s="39"/>
    </row>
  </sheetData>
  <sheetProtection algorithmName="SHA-512" hashValue="nVRCtu/5BSCo8T9Y6PEW+pVVD5DT8lCwCtmXzkoAUqMq/bfkgxRHH/k+4QBujY7wrujjAxk0sjJnRWwo1krzcw==" saltValue="g3c5teqNj95anfRtGterwg==" spinCount="100000" sheet="1" selectLockedCells="1"/>
  <mergeCells count="7">
    <mergeCell ref="B52:H52"/>
    <mergeCell ref="D48:E48"/>
    <mergeCell ref="D49:E49"/>
    <mergeCell ref="C5:D5"/>
    <mergeCell ref="C6:D6"/>
    <mergeCell ref="C8:D8"/>
    <mergeCell ref="C7:D7"/>
  </mergeCells>
  <conditionalFormatting sqref="C13:C15">
    <cfRule type="expression" dxfId="12" priority="42">
      <formula>OR($C$12=$H$8,$C$12=$H$9)</formula>
    </cfRule>
  </conditionalFormatting>
  <conditionalFormatting sqref="C17:G19">
    <cfRule type="expression" dxfId="11" priority="33">
      <formula>OR(C$16=$H$8,C$16=$H$9)</formula>
    </cfRule>
  </conditionalFormatting>
  <conditionalFormatting sqref="C21:G23">
    <cfRule type="expression" dxfId="10" priority="28">
      <formula>OR(C$20=$H$8,C$20=$H$9)</formula>
    </cfRule>
  </conditionalFormatting>
  <conditionalFormatting sqref="C25:G27">
    <cfRule type="expression" dxfId="9" priority="23">
      <formula>OR(C$24=$H$8,C$24=$H$9)</formula>
    </cfRule>
  </conditionalFormatting>
  <conditionalFormatting sqref="C29:G31">
    <cfRule type="expression" dxfId="8" priority="18">
      <formula>OR(C$28=$H$8,C$28=$H$9)</formula>
    </cfRule>
  </conditionalFormatting>
  <conditionalFormatting sqref="C33:G35">
    <cfRule type="expression" dxfId="7" priority="13">
      <formula>OR(C$32=$H$8,C$32=$H$9)</formula>
    </cfRule>
  </conditionalFormatting>
  <conditionalFormatting sqref="C37:G39">
    <cfRule type="expression" dxfId="6" priority="8">
      <formula>OR(C$36=$H$8,C$36=$H$9)</formula>
    </cfRule>
  </conditionalFormatting>
  <conditionalFormatting sqref="C41:G43">
    <cfRule type="expression" dxfId="5" priority="3">
      <formula>OR(C$40=$H$8,C$40=$H$9)</formula>
    </cfRule>
  </conditionalFormatting>
  <conditionalFormatting sqref="D13:D14">
    <cfRule type="expression" dxfId="4" priority="41">
      <formula>OR($D$12=$H$8,$D$12=$H$9)</formula>
    </cfRule>
  </conditionalFormatting>
  <conditionalFormatting sqref="D15:E15">
    <cfRule type="expression" dxfId="3" priority="1">
      <formula>OR($C$12=$H$8,$C$12=$H$9)</formula>
    </cfRule>
  </conditionalFormatting>
  <conditionalFormatting sqref="E13:E14">
    <cfRule type="expression" dxfId="2" priority="40">
      <formula>OR($E$12=$H$8,$E$12=$H$9)</formula>
    </cfRule>
  </conditionalFormatting>
  <conditionalFormatting sqref="F13:F15">
    <cfRule type="expression" dxfId="1" priority="39">
      <formula>OR($F$12=$H$8,$F$12=$H$9)</formula>
    </cfRule>
  </conditionalFormatting>
  <conditionalFormatting sqref="G13:G15">
    <cfRule type="expression" dxfId="0" priority="38">
      <formula>OR($G$12=$H$8,$G$12=$H$9)</formula>
    </cfRule>
  </conditionalFormatting>
  <dataValidations count="2">
    <dataValidation type="list" allowBlank="1" showInputMessage="1" showErrorMessage="1" sqref="C43:G43 C19:G19 C23:G23 C27:G27 C31:G31 C35:G35 C39:G39 C15:G15" xr:uid="{07157C6A-389F-4E90-86A1-E2812F8DEDFA}">
      <formula1>Codes</formula1>
    </dataValidation>
    <dataValidation type="list" allowBlank="1" showInputMessage="1" showErrorMessage="1" sqref="C8:D8" xr:uid="{F5183A09-B476-475D-A127-AC9B5624BC00}">
      <formula1>Location</formula1>
    </dataValidation>
  </dataValidations>
  <pageMargins left="0.7" right="0.7" top="0.75" bottom="0.75" header="0.3" footer="0.3"/>
  <pageSetup scale="86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8DB7C-A376-4560-B577-E09664C696E6}">
  <dimension ref="A1:M186"/>
  <sheetViews>
    <sheetView workbookViewId="0">
      <selection activeCell="M23" sqref="M23"/>
    </sheetView>
  </sheetViews>
  <sheetFormatPr defaultRowHeight="15" x14ac:dyDescent="0.25"/>
  <cols>
    <col min="1" max="1" width="24.7109375" bestFit="1" customWidth="1"/>
    <col min="2" max="2" width="10.7109375" customWidth="1"/>
    <col min="3" max="3" width="11.85546875" customWidth="1"/>
    <col min="9" max="9" width="11" customWidth="1"/>
  </cols>
  <sheetData>
    <row r="1" spans="1:13" x14ac:dyDescent="0.25">
      <c r="A1" s="1" t="s">
        <v>19</v>
      </c>
      <c r="B1">
        <v>1</v>
      </c>
    </row>
    <row r="2" spans="1:13" x14ac:dyDescent="0.25">
      <c r="A2" s="1" t="s">
        <v>20</v>
      </c>
      <c r="B2" s="2">
        <f>Schedule!H5</f>
        <v>45446</v>
      </c>
    </row>
    <row r="3" spans="1:13" x14ac:dyDescent="0.25">
      <c r="A3" s="1" t="s">
        <v>21</v>
      </c>
      <c r="B3" t="s">
        <v>22</v>
      </c>
      <c r="C3" t="s">
        <v>23</v>
      </c>
      <c r="D3" t="s">
        <v>24</v>
      </c>
      <c r="E3" t="s">
        <v>25</v>
      </c>
    </row>
    <row r="4" spans="1:13" x14ac:dyDescent="0.25">
      <c r="A4" s="1" t="s">
        <v>4</v>
      </c>
      <c r="B4" s="2">
        <f>Schedule!H9</f>
        <v>45477</v>
      </c>
      <c r="C4">
        <f>_xlfn.ISOWEEKNUM(Table1[[#This Row],[Hol Date]])</f>
        <v>27</v>
      </c>
      <c r="D4">
        <v>0</v>
      </c>
      <c r="E4">
        <v>8</v>
      </c>
    </row>
    <row r="5" spans="1:13" x14ac:dyDescent="0.25">
      <c r="A5" s="1" t="s">
        <v>5</v>
      </c>
      <c r="B5" s="2">
        <f>Schedule!H8</f>
        <v>45462</v>
      </c>
      <c r="C5">
        <f>_xlfn.ISOWEEKNUM(Table1[[#This Row],[Hol Date]])</f>
        <v>25</v>
      </c>
      <c r="D5">
        <v>0</v>
      </c>
      <c r="E5">
        <v>8</v>
      </c>
    </row>
    <row r="7" spans="1:13" x14ac:dyDescent="0.25">
      <c r="M7" t="s">
        <v>36</v>
      </c>
    </row>
    <row r="9" spans="1:13" x14ac:dyDescent="0.25">
      <c r="M9" t="s">
        <v>31</v>
      </c>
    </row>
    <row r="10" spans="1:13" x14ac:dyDescent="0.25">
      <c r="B10" s="4" t="s">
        <v>26</v>
      </c>
      <c r="C10" s="4" t="s">
        <v>27</v>
      </c>
      <c r="D10" s="4" t="s">
        <v>28</v>
      </c>
      <c r="E10" s="4" t="s">
        <v>29</v>
      </c>
      <c r="F10" s="4" t="s">
        <v>30</v>
      </c>
      <c r="M10" t="s">
        <v>32</v>
      </c>
    </row>
    <row r="11" spans="1:13" x14ac:dyDescent="0.25">
      <c r="B11" s="2">
        <f>$B$2</f>
        <v>45446</v>
      </c>
      <c r="C11" s="2" t="str">
        <f>TEXT(Table2[[#This Row],[Date]],"ddd")</f>
        <v>Mon</v>
      </c>
      <c r="D11">
        <f>_xlfn.ISOWEEKNUM(B11)</f>
        <v>23</v>
      </c>
      <c r="E11">
        <f>IF(OR(Table2[[#This Row],[Week'#]]=$C$4,Table2[[#This Row],[Week'#]]=$C$5),8,10)</f>
        <v>10</v>
      </c>
      <c r="F11">
        <f>IF(OR(Table2[[#This Row],[Date]]=$B$4,Table2[[#This Row],[Date]]=$B$5),0,IF(AND(Table2[[#This Row],[Day]]="Fri",Table2[[#This Row],[Column3]]=10),0,Table2[[#This Row],[Column3]]))</f>
        <v>10</v>
      </c>
      <c r="M11" t="s">
        <v>33</v>
      </c>
    </row>
    <row r="12" spans="1:13" x14ac:dyDescent="0.25">
      <c r="B12" s="2">
        <f>B11+1</f>
        <v>45447</v>
      </c>
      <c r="C12" s="2" t="str">
        <f>TEXT(Table2[[#This Row],[Date]],"ddd")</f>
        <v>Tue</v>
      </c>
      <c r="D12">
        <f t="shared" ref="D12:D75" si="0">_xlfn.ISOWEEKNUM(B12)</f>
        <v>23</v>
      </c>
      <c r="E12">
        <f>IF(OR(Table2[[#This Row],[Week'#]]=$C$4,Table2[[#This Row],[Week'#]]=$C$5),8,10)</f>
        <v>10</v>
      </c>
      <c r="F12">
        <f>IF(OR(Table2[[#This Row],[Date]]=$B$4,Table2[[#This Row],[Date]]=$B$5),0,IF(AND(Table2[[#This Row],[Day]]="Fri",Table2[[#This Row],[Column3]]=10),0,Table2[[#This Row],[Column3]]))</f>
        <v>10</v>
      </c>
      <c r="M12" t="s">
        <v>34</v>
      </c>
    </row>
    <row r="13" spans="1:13" x14ac:dyDescent="0.25">
      <c r="B13" s="2">
        <f t="shared" ref="B13:B76" si="1">B12+1</f>
        <v>45448</v>
      </c>
      <c r="C13" s="2" t="str">
        <f>TEXT(Table2[[#This Row],[Date]],"ddd")</f>
        <v>Wed</v>
      </c>
      <c r="D13">
        <f t="shared" si="0"/>
        <v>23</v>
      </c>
      <c r="E13">
        <f>IF(OR(Table2[[#This Row],[Week'#]]=$C$4,Table2[[#This Row],[Week'#]]=$C$5),8,10)</f>
        <v>10</v>
      </c>
      <c r="F13">
        <f>IF(OR(Table2[[#This Row],[Date]]=$B$4,Table2[[#This Row],[Date]]=$B$5),0,IF(AND(Table2[[#This Row],[Day]]="Fri",Table2[[#This Row],[Column3]]=10),0,Table2[[#This Row],[Column3]]))</f>
        <v>10</v>
      </c>
      <c r="M13" t="s">
        <v>35</v>
      </c>
    </row>
    <row r="14" spans="1:13" x14ac:dyDescent="0.25">
      <c r="B14" s="2">
        <f t="shared" si="1"/>
        <v>45449</v>
      </c>
      <c r="C14" s="2" t="str">
        <f>TEXT(Table2[[#This Row],[Date]],"ddd")</f>
        <v>Thu</v>
      </c>
      <c r="D14">
        <f t="shared" si="0"/>
        <v>23</v>
      </c>
      <c r="E14">
        <f>IF(OR(Table2[[#This Row],[Week'#]]=$C$4,Table2[[#This Row],[Week'#]]=$C$5),8,10)</f>
        <v>10</v>
      </c>
      <c r="F14">
        <f>IF(OR(Table2[[#This Row],[Date]]=$B$4,Table2[[#This Row],[Date]]=$B$5),0,IF(AND(Table2[[#This Row],[Day]]="Fri",Table2[[#This Row],[Column3]]=10),0,Table2[[#This Row],[Column3]]))</f>
        <v>10</v>
      </c>
    </row>
    <row r="15" spans="1:13" x14ac:dyDescent="0.25">
      <c r="B15" s="2">
        <f t="shared" si="1"/>
        <v>45450</v>
      </c>
      <c r="C15" s="2" t="str">
        <f>TEXT(Table2[[#This Row],[Date]],"ddd")</f>
        <v>Fri</v>
      </c>
      <c r="D15">
        <f t="shared" si="0"/>
        <v>23</v>
      </c>
      <c r="E15">
        <f>IF(OR(Table2[[#This Row],[Week'#]]=$C$4,Table2[[#This Row],[Week'#]]=$C$5),8,10)</f>
        <v>10</v>
      </c>
      <c r="F15">
        <f>IF(OR(Table2[[#This Row],[Date]]=$B$4,Table2[[#This Row],[Date]]=$B$5),0,IF(AND(Table2[[#This Row],[Day]]="Fri",Table2[[#This Row],[Column3]]=10),0,Table2[[#This Row],[Column3]]))</f>
        <v>0</v>
      </c>
    </row>
    <row r="16" spans="1:13" x14ac:dyDescent="0.25">
      <c r="B16" s="2">
        <f t="shared" si="1"/>
        <v>45451</v>
      </c>
      <c r="C16" s="2" t="str">
        <f>TEXT(Table2[[#This Row],[Date]],"ddd")</f>
        <v>Sat</v>
      </c>
      <c r="D16">
        <f t="shared" si="0"/>
        <v>23</v>
      </c>
      <c r="E16">
        <f>IF(OR(Table2[[#This Row],[Week'#]]=$C$4,Table2[[#This Row],[Week'#]]=$C$5),8,10)</f>
        <v>10</v>
      </c>
      <c r="F16">
        <f>IF(OR(Table2[[#This Row],[Date]]=$B$4,Table2[[#This Row],[Date]]=$B$5),0,IF(AND(Table2[[#This Row],[Day]]="Fri",Table2[[#This Row],[Column3]]=10),0,Table2[[#This Row],[Column3]]))</f>
        <v>10</v>
      </c>
    </row>
    <row r="17" spans="2:11" x14ac:dyDescent="0.25">
      <c r="B17" s="2">
        <f t="shared" si="1"/>
        <v>45452</v>
      </c>
      <c r="C17" s="2" t="str">
        <f>TEXT(Table2[[#This Row],[Date]],"ddd")</f>
        <v>Sun</v>
      </c>
      <c r="D17">
        <f t="shared" si="0"/>
        <v>23</v>
      </c>
      <c r="E17">
        <f>IF(OR(Table2[[#This Row],[Week'#]]=$C$4,Table2[[#This Row],[Week'#]]=$C$5),8,10)</f>
        <v>10</v>
      </c>
      <c r="F17">
        <f>IF(OR(Table2[[#This Row],[Date]]=$B$4,Table2[[#This Row],[Date]]=$B$5),0,IF(AND(Table2[[#This Row],[Day]]="Fri",Table2[[#This Row],[Column3]]=10),0,Table2[[#This Row],[Column3]]))</f>
        <v>10</v>
      </c>
    </row>
    <row r="18" spans="2:11" x14ac:dyDescent="0.25">
      <c r="B18" s="2">
        <f t="shared" si="1"/>
        <v>45453</v>
      </c>
      <c r="C18" s="2" t="str">
        <f>TEXT(Table2[[#This Row],[Date]],"ddd")</f>
        <v>Mon</v>
      </c>
      <c r="D18">
        <f t="shared" si="0"/>
        <v>24</v>
      </c>
      <c r="E18">
        <f>IF(OR(Table2[[#This Row],[Week'#]]=$C$4,Table2[[#This Row],[Week'#]]=$C$5),8,10)</f>
        <v>10</v>
      </c>
      <c r="F18">
        <f>IF(OR(Table2[[#This Row],[Date]]=$B$4,Table2[[#This Row],[Date]]=$B$5),0,IF(AND(Table2[[#This Row],[Day]]="Fri",Table2[[#This Row],[Column3]]=10),0,Table2[[#This Row],[Column3]]))</f>
        <v>10</v>
      </c>
    </row>
    <row r="19" spans="2:11" x14ac:dyDescent="0.25">
      <c r="B19" s="2">
        <f t="shared" si="1"/>
        <v>45454</v>
      </c>
      <c r="C19" s="2" t="str">
        <f>TEXT(Table2[[#This Row],[Date]],"ddd")</f>
        <v>Tue</v>
      </c>
      <c r="D19">
        <f t="shared" si="0"/>
        <v>24</v>
      </c>
      <c r="E19">
        <f>IF(OR(Table2[[#This Row],[Week'#]]=$C$4,Table2[[#This Row],[Week'#]]=$C$5),8,10)</f>
        <v>10</v>
      </c>
      <c r="F19">
        <f>IF(OR(Table2[[#This Row],[Date]]=$B$4,Table2[[#This Row],[Date]]=$B$5),0,IF(AND(Table2[[#This Row],[Day]]="Fri",Table2[[#This Row],[Column3]]=10),0,Table2[[#This Row],[Column3]]))</f>
        <v>10</v>
      </c>
      <c r="K19" t="s">
        <v>38</v>
      </c>
    </row>
    <row r="20" spans="2:11" x14ac:dyDescent="0.25">
      <c r="B20" s="2">
        <f t="shared" si="1"/>
        <v>45455</v>
      </c>
      <c r="C20" s="2" t="str">
        <f>TEXT(Table2[[#This Row],[Date]],"ddd")</f>
        <v>Wed</v>
      </c>
      <c r="D20">
        <f t="shared" si="0"/>
        <v>24</v>
      </c>
      <c r="E20">
        <f>IF(OR(Table2[[#This Row],[Week'#]]=$C$4,Table2[[#This Row],[Week'#]]=$C$5),8,10)</f>
        <v>10</v>
      </c>
      <c r="F20">
        <f>IF(OR(Table2[[#This Row],[Date]]=$B$4,Table2[[#This Row],[Date]]=$B$5),0,IF(AND(Table2[[#This Row],[Day]]="Fri",Table2[[#This Row],[Column3]]=10),0,Table2[[#This Row],[Column3]]))</f>
        <v>10</v>
      </c>
    </row>
    <row r="21" spans="2:11" x14ac:dyDescent="0.25">
      <c r="B21" s="2">
        <f t="shared" si="1"/>
        <v>45456</v>
      </c>
      <c r="C21" s="2" t="str">
        <f>TEXT(Table2[[#This Row],[Date]],"ddd")</f>
        <v>Thu</v>
      </c>
      <c r="D21">
        <f t="shared" si="0"/>
        <v>24</v>
      </c>
      <c r="E21">
        <f>IF(OR(Table2[[#This Row],[Week'#]]=$C$4,Table2[[#This Row],[Week'#]]=$C$5),8,10)</f>
        <v>10</v>
      </c>
      <c r="F21">
        <f>IF(OR(Table2[[#This Row],[Date]]=$B$4,Table2[[#This Row],[Date]]=$B$5),0,IF(AND(Table2[[#This Row],[Day]]="Fri",Table2[[#This Row],[Column3]]=10),0,Table2[[#This Row],[Column3]]))</f>
        <v>10</v>
      </c>
      <c r="K21" t="s">
        <v>40</v>
      </c>
    </row>
    <row r="22" spans="2:11" x14ac:dyDescent="0.25">
      <c r="B22" s="2">
        <f t="shared" si="1"/>
        <v>45457</v>
      </c>
      <c r="C22" s="2" t="str">
        <f>TEXT(Table2[[#This Row],[Date]],"ddd")</f>
        <v>Fri</v>
      </c>
      <c r="D22">
        <f t="shared" si="0"/>
        <v>24</v>
      </c>
      <c r="E22">
        <f>IF(OR(Table2[[#This Row],[Week'#]]=$C$4,Table2[[#This Row],[Week'#]]=$C$5),8,10)</f>
        <v>10</v>
      </c>
      <c r="F22">
        <f>IF(OR(Table2[[#This Row],[Date]]=$B$4,Table2[[#This Row],[Date]]=$B$5),0,IF(AND(Table2[[#This Row],[Day]]="Fri",Table2[[#This Row],[Column3]]=10),0,Table2[[#This Row],[Column3]]))</f>
        <v>0</v>
      </c>
      <c r="K22" t="s">
        <v>41</v>
      </c>
    </row>
    <row r="23" spans="2:11" x14ac:dyDescent="0.25">
      <c r="B23" s="2">
        <f t="shared" si="1"/>
        <v>45458</v>
      </c>
      <c r="C23" s="2" t="str">
        <f>TEXT(Table2[[#This Row],[Date]],"ddd")</f>
        <v>Sat</v>
      </c>
      <c r="D23">
        <f t="shared" si="0"/>
        <v>24</v>
      </c>
      <c r="E23">
        <f>IF(OR(Table2[[#This Row],[Week'#]]=$C$4,Table2[[#This Row],[Week'#]]=$C$5),8,10)</f>
        <v>10</v>
      </c>
      <c r="F23">
        <f>IF(OR(Table2[[#This Row],[Date]]=$B$4,Table2[[#This Row],[Date]]=$B$5),0,IF(AND(Table2[[#This Row],[Day]]="Fri",Table2[[#This Row],[Column3]]=10),0,Table2[[#This Row],[Column3]]))</f>
        <v>10</v>
      </c>
      <c r="K23" t="s">
        <v>39</v>
      </c>
    </row>
    <row r="24" spans="2:11" x14ac:dyDescent="0.25">
      <c r="B24" s="2">
        <f t="shared" si="1"/>
        <v>45459</v>
      </c>
      <c r="C24" s="2" t="str">
        <f>TEXT(Table2[[#This Row],[Date]],"ddd")</f>
        <v>Sun</v>
      </c>
      <c r="D24">
        <f t="shared" si="0"/>
        <v>24</v>
      </c>
      <c r="E24">
        <f>IF(OR(Table2[[#This Row],[Week'#]]=$C$4,Table2[[#This Row],[Week'#]]=$C$5),8,10)</f>
        <v>10</v>
      </c>
      <c r="F24">
        <f>IF(OR(Table2[[#This Row],[Date]]=$B$4,Table2[[#This Row],[Date]]=$B$5),0,IF(AND(Table2[[#This Row],[Day]]="Fri",Table2[[#This Row],[Column3]]=10),0,Table2[[#This Row],[Column3]]))</f>
        <v>10</v>
      </c>
      <c r="K24" t="s">
        <v>42</v>
      </c>
    </row>
    <row r="25" spans="2:11" x14ac:dyDescent="0.25">
      <c r="B25" s="2">
        <f t="shared" si="1"/>
        <v>45460</v>
      </c>
      <c r="C25" s="2" t="str">
        <f>TEXT(Table2[[#This Row],[Date]],"ddd")</f>
        <v>Mon</v>
      </c>
      <c r="D25">
        <f t="shared" si="0"/>
        <v>25</v>
      </c>
      <c r="E25">
        <f>IF(OR(Table2[[#This Row],[Week'#]]=$C$4,Table2[[#This Row],[Week'#]]=$C$5),8,10)</f>
        <v>8</v>
      </c>
      <c r="F25">
        <f>IF(OR(Table2[[#This Row],[Date]]=$B$4,Table2[[#This Row],[Date]]=$B$5),0,IF(AND(Table2[[#This Row],[Day]]="Fri",Table2[[#This Row],[Column3]]=10),0,Table2[[#This Row],[Column3]]))</f>
        <v>8</v>
      </c>
      <c r="K25" t="s">
        <v>43</v>
      </c>
    </row>
    <row r="26" spans="2:11" x14ac:dyDescent="0.25">
      <c r="B26" s="2">
        <f t="shared" si="1"/>
        <v>45461</v>
      </c>
      <c r="C26" s="2" t="str">
        <f>TEXT(Table2[[#This Row],[Date]],"ddd")</f>
        <v>Tue</v>
      </c>
      <c r="D26">
        <f t="shared" si="0"/>
        <v>25</v>
      </c>
      <c r="E26">
        <f>IF(OR(Table2[[#This Row],[Week'#]]=$C$4,Table2[[#This Row],[Week'#]]=$C$5),8,10)</f>
        <v>8</v>
      </c>
      <c r="F26">
        <f>IF(OR(Table2[[#This Row],[Date]]=$B$4,Table2[[#This Row],[Date]]=$B$5),0,IF(AND(Table2[[#This Row],[Day]]="Fri",Table2[[#This Row],[Column3]]=10),0,Table2[[#This Row],[Column3]]))</f>
        <v>8</v>
      </c>
    </row>
    <row r="27" spans="2:11" x14ac:dyDescent="0.25">
      <c r="B27" s="2">
        <f t="shared" si="1"/>
        <v>45462</v>
      </c>
      <c r="C27" s="2" t="str">
        <f>TEXT(Table2[[#This Row],[Date]],"ddd")</f>
        <v>Wed</v>
      </c>
      <c r="D27">
        <f t="shared" si="0"/>
        <v>25</v>
      </c>
      <c r="E27">
        <f>IF(OR(Table2[[#This Row],[Week'#]]=$C$4,Table2[[#This Row],[Week'#]]=$C$5),8,10)</f>
        <v>8</v>
      </c>
      <c r="F27">
        <f>IF(OR(Table2[[#This Row],[Date]]=$B$4,Table2[[#This Row],[Date]]=$B$5),0,IF(AND(Table2[[#This Row],[Day]]="Fri",Table2[[#This Row],[Column3]]=10),0,Table2[[#This Row],[Column3]]))</f>
        <v>0</v>
      </c>
    </row>
    <row r="28" spans="2:11" x14ac:dyDescent="0.25">
      <c r="B28" s="2">
        <f t="shared" si="1"/>
        <v>45463</v>
      </c>
      <c r="C28" s="2" t="str">
        <f>TEXT(Table2[[#This Row],[Date]],"ddd")</f>
        <v>Thu</v>
      </c>
      <c r="D28">
        <f t="shared" si="0"/>
        <v>25</v>
      </c>
      <c r="E28">
        <f>IF(OR(Table2[[#This Row],[Week'#]]=$C$4,Table2[[#This Row],[Week'#]]=$C$5),8,10)</f>
        <v>8</v>
      </c>
      <c r="F28">
        <f>IF(OR(Table2[[#This Row],[Date]]=$B$4,Table2[[#This Row],[Date]]=$B$5),0,IF(AND(Table2[[#This Row],[Day]]="Fri",Table2[[#This Row],[Column3]]=10),0,Table2[[#This Row],[Column3]]))</f>
        <v>8</v>
      </c>
    </row>
    <row r="29" spans="2:11" x14ac:dyDescent="0.25">
      <c r="B29" s="2">
        <f t="shared" si="1"/>
        <v>45464</v>
      </c>
      <c r="C29" s="2" t="str">
        <f>TEXT(Table2[[#This Row],[Date]],"ddd")</f>
        <v>Fri</v>
      </c>
      <c r="D29">
        <f t="shared" si="0"/>
        <v>25</v>
      </c>
      <c r="E29">
        <f>IF(OR(Table2[[#This Row],[Week'#]]=$C$4,Table2[[#This Row],[Week'#]]=$C$5),8,10)</f>
        <v>8</v>
      </c>
      <c r="F29">
        <f>IF(OR(Table2[[#This Row],[Date]]=$B$4,Table2[[#This Row],[Date]]=$B$5),0,IF(AND(Table2[[#This Row],[Day]]="Fri",Table2[[#This Row],[Column3]]=10),0,Table2[[#This Row],[Column3]]))</f>
        <v>8</v>
      </c>
    </row>
    <row r="30" spans="2:11" x14ac:dyDescent="0.25">
      <c r="B30" s="2">
        <f t="shared" si="1"/>
        <v>45465</v>
      </c>
      <c r="C30" s="2" t="str">
        <f>TEXT(Table2[[#This Row],[Date]],"ddd")</f>
        <v>Sat</v>
      </c>
      <c r="D30">
        <f t="shared" si="0"/>
        <v>25</v>
      </c>
      <c r="E30">
        <f>IF(OR(Table2[[#This Row],[Week'#]]=$C$4,Table2[[#This Row],[Week'#]]=$C$5),8,10)</f>
        <v>8</v>
      </c>
      <c r="F30">
        <f>IF(OR(Table2[[#This Row],[Date]]=$B$4,Table2[[#This Row],[Date]]=$B$5),0,IF(AND(Table2[[#This Row],[Day]]="Fri",Table2[[#This Row],[Column3]]=10),0,Table2[[#This Row],[Column3]]))</f>
        <v>8</v>
      </c>
    </row>
    <row r="31" spans="2:11" x14ac:dyDescent="0.25">
      <c r="B31" s="2">
        <f t="shared" si="1"/>
        <v>45466</v>
      </c>
      <c r="C31" s="2" t="str">
        <f>TEXT(Table2[[#This Row],[Date]],"ddd")</f>
        <v>Sun</v>
      </c>
      <c r="D31">
        <f t="shared" si="0"/>
        <v>25</v>
      </c>
      <c r="E31">
        <f>IF(OR(Table2[[#This Row],[Week'#]]=$C$4,Table2[[#This Row],[Week'#]]=$C$5),8,10)</f>
        <v>8</v>
      </c>
      <c r="F31">
        <f>IF(OR(Table2[[#This Row],[Date]]=$B$4,Table2[[#This Row],[Date]]=$B$5),0,IF(AND(Table2[[#This Row],[Day]]="Fri",Table2[[#This Row],[Column3]]=10),0,Table2[[#This Row],[Column3]]))</f>
        <v>8</v>
      </c>
    </row>
    <row r="32" spans="2:11" x14ac:dyDescent="0.25">
      <c r="B32" s="2">
        <f t="shared" si="1"/>
        <v>45467</v>
      </c>
      <c r="C32" s="2" t="str">
        <f>TEXT(Table2[[#This Row],[Date]],"ddd")</f>
        <v>Mon</v>
      </c>
      <c r="D32">
        <f t="shared" si="0"/>
        <v>26</v>
      </c>
      <c r="E32">
        <f>IF(OR(Table2[[#This Row],[Week'#]]=$C$4,Table2[[#This Row],[Week'#]]=$C$5),8,10)</f>
        <v>10</v>
      </c>
      <c r="F32">
        <f>IF(OR(Table2[[#This Row],[Date]]=$B$4,Table2[[#This Row],[Date]]=$B$5),0,IF(AND(Table2[[#This Row],[Day]]="Fri",Table2[[#This Row],[Column3]]=10),0,Table2[[#This Row],[Column3]]))</f>
        <v>10</v>
      </c>
    </row>
    <row r="33" spans="2:6" x14ac:dyDescent="0.25">
      <c r="B33" s="2">
        <f t="shared" si="1"/>
        <v>45468</v>
      </c>
      <c r="C33" s="2" t="str">
        <f>TEXT(Table2[[#This Row],[Date]],"ddd")</f>
        <v>Tue</v>
      </c>
      <c r="D33">
        <f t="shared" si="0"/>
        <v>26</v>
      </c>
      <c r="E33">
        <f>IF(OR(Table2[[#This Row],[Week'#]]=$C$4,Table2[[#This Row],[Week'#]]=$C$5),8,10)</f>
        <v>10</v>
      </c>
      <c r="F33">
        <f>IF(OR(Table2[[#This Row],[Date]]=$B$4,Table2[[#This Row],[Date]]=$B$5),0,IF(AND(Table2[[#This Row],[Day]]="Fri",Table2[[#This Row],[Column3]]=10),0,Table2[[#This Row],[Column3]]))</f>
        <v>10</v>
      </c>
    </row>
    <row r="34" spans="2:6" x14ac:dyDescent="0.25">
      <c r="B34" s="2">
        <f t="shared" si="1"/>
        <v>45469</v>
      </c>
      <c r="C34" s="2" t="str">
        <f>TEXT(Table2[[#This Row],[Date]],"ddd")</f>
        <v>Wed</v>
      </c>
      <c r="D34">
        <f t="shared" si="0"/>
        <v>26</v>
      </c>
      <c r="E34">
        <f>IF(OR(Table2[[#This Row],[Week'#]]=$C$4,Table2[[#This Row],[Week'#]]=$C$5),8,10)</f>
        <v>10</v>
      </c>
      <c r="F34">
        <f>IF(OR(Table2[[#This Row],[Date]]=$B$4,Table2[[#This Row],[Date]]=$B$5),0,IF(AND(Table2[[#This Row],[Day]]="Fri",Table2[[#This Row],[Column3]]=10),0,Table2[[#This Row],[Column3]]))</f>
        <v>10</v>
      </c>
    </row>
    <row r="35" spans="2:6" x14ac:dyDescent="0.25">
      <c r="B35" s="2">
        <f t="shared" si="1"/>
        <v>45470</v>
      </c>
      <c r="C35" s="2" t="str">
        <f>TEXT(Table2[[#This Row],[Date]],"ddd")</f>
        <v>Thu</v>
      </c>
      <c r="D35">
        <f t="shared" si="0"/>
        <v>26</v>
      </c>
      <c r="E35">
        <f>IF(OR(Table2[[#This Row],[Week'#]]=$C$4,Table2[[#This Row],[Week'#]]=$C$5),8,10)</f>
        <v>10</v>
      </c>
      <c r="F35">
        <f>IF(OR(Table2[[#This Row],[Date]]=$B$4,Table2[[#This Row],[Date]]=$B$5),0,IF(AND(Table2[[#This Row],[Day]]="Fri",Table2[[#This Row],[Column3]]=10),0,Table2[[#This Row],[Column3]]))</f>
        <v>10</v>
      </c>
    </row>
    <row r="36" spans="2:6" x14ac:dyDescent="0.25">
      <c r="B36" s="2">
        <f t="shared" si="1"/>
        <v>45471</v>
      </c>
      <c r="C36" s="2" t="str">
        <f>TEXT(Table2[[#This Row],[Date]],"ddd")</f>
        <v>Fri</v>
      </c>
      <c r="D36">
        <f t="shared" si="0"/>
        <v>26</v>
      </c>
      <c r="E36">
        <f>IF(OR(Table2[[#This Row],[Week'#]]=$C$4,Table2[[#This Row],[Week'#]]=$C$5),8,10)</f>
        <v>10</v>
      </c>
      <c r="F36">
        <f>IF(OR(Table2[[#This Row],[Date]]=$B$4,Table2[[#This Row],[Date]]=$B$5),0,IF(AND(Table2[[#This Row],[Day]]="Fri",Table2[[#This Row],[Column3]]=10),0,Table2[[#This Row],[Column3]]))</f>
        <v>0</v>
      </c>
    </row>
    <row r="37" spans="2:6" x14ac:dyDescent="0.25">
      <c r="B37" s="2">
        <f t="shared" si="1"/>
        <v>45472</v>
      </c>
      <c r="C37" s="2" t="str">
        <f>TEXT(Table2[[#This Row],[Date]],"ddd")</f>
        <v>Sat</v>
      </c>
      <c r="D37">
        <f t="shared" si="0"/>
        <v>26</v>
      </c>
      <c r="E37">
        <f>IF(OR(Table2[[#This Row],[Week'#]]=$C$4,Table2[[#This Row],[Week'#]]=$C$5),8,10)</f>
        <v>10</v>
      </c>
      <c r="F37">
        <f>IF(OR(Table2[[#This Row],[Date]]=$B$4,Table2[[#This Row],[Date]]=$B$5),0,IF(AND(Table2[[#This Row],[Day]]="Fri",Table2[[#This Row],[Column3]]=10),0,Table2[[#This Row],[Column3]]))</f>
        <v>10</v>
      </c>
    </row>
    <row r="38" spans="2:6" x14ac:dyDescent="0.25">
      <c r="B38" s="2">
        <f t="shared" si="1"/>
        <v>45473</v>
      </c>
      <c r="C38" s="2" t="str">
        <f>TEXT(Table2[[#This Row],[Date]],"ddd")</f>
        <v>Sun</v>
      </c>
      <c r="D38">
        <f t="shared" si="0"/>
        <v>26</v>
      </c>
      <c r="E38">
        <f>IF(OR(Table2[[#This Row],[Week'#]]=$C$4,Table2[[#This Row],[Week'#]]=$C$5),8,10)</f>
        <v>10</v>
      </c>
      <c r="F38">
        <f>IF(OR(Table2[[#This Row],[Date]]=$B$4,Table2[[#This Row],[Date]]=$B$5),0,IF(AND(Table2[[#This Row],[Day]]="Fri",Table2[[#This Row],[Column3]]=10),0,Table2[[#This Row],[Column3]]))</f>
        <v>10</v>
      </c>
    </row>
    <row r="39" spans="2:6" x14ac:dyDescent="0.25">
      <c r="B39" s="2">
        <f t="shared" si="1"/>
        <v>45474</v>
      </c>
      <c r="C39" s="2" t="str">
        <f>TEXT(Table2[[#This Row],[Date]],"ddd")</f>
        <v>Mon</v>
      </c>
      <c r="D39">
        <f t="shared" si="0"/>
        <v>27</v>
      </c>
      <c r="E39">
        <f>IF(OR(Table2[[#This Row],[Week'#]]=$C$4,Table2[[#This Row],[Week'#]]=$C$5),8,10)</f>
        <v>8</v>
      </c>
      <c r="F39">
        <f>IF(OR(Table2[[#This Row],[Date]]=$B$4,Table2[[#This Row],[Date]]=$B$5),0,IF(AND(Table2[[#This Row],[Day]]="Fri",Table2[[#This Row],[Column3]]=10),0,Table2[[#This Row],[Column3]]))</f>
        <v>8</v>
      </c>
    </row>
    <row r="40" spans="2:6" x14ac:dyDescent="0.25">
      <c r="B40" s="2">
        <f t="shared" si="1"/>
        <v>45475</v>
      </c>
      <c r="C40" s="2" t="str">
        <f>TEXT(Table2[[#This Row],[Date]],"ddd")</f>
        <v>Tue</v>
      </c>
      <c r="D40">
        <f t="shared" si="0"/>
        <v>27</v>
      </c>
      <c r="E40">
        <f>IF(OR(Table2[[#This Row],[Week'#]]=$C$4,Table2[[#This Row],[Week'#]]=$C$5),8,10)</f>
        <v>8</v>
      </c>
      <c r="F40">
        <f>IF(OR(Table2[[#This Row],[Date]]=$B$4,Table2[[#This Row],[Date]]=$B$5),0,IF(AND(Table2[[#This Row],[Day]]="Fri",Table2[[#This Row],[Column3]]=10),0,Table2[[#This Row],[Column3]]))</f>
        <v>8</v>
      </c>
    </row>
    <row r="41" spans="2:6" x14ac:dyDescent="0.25">
      <c r="B41" s="2">
        <f t="shared" si="1"/>
        <v>45476</v>
      </c>
      <c r="C41" s="2" t="str">
        <f>TEXT(Table2[[#This Row],[Date]],"ddd")</f>
        <v>Wed</v>
      </c>
      <c r="D41">
        <f t="shared" si="0"/>
        <v>27</v>
      </c>
      <c r="E41">
        <f>IF(OR(Table2[[#This Row],[Week'#]]=$C$4,Table2[[#This Row],[Week'#]]=$C$5),8,10)</f>
        <v>8</v>
      </c>
      <c r="F41">
        <f>IF(OR(Table2[[#This Row],[Date]]=$B$4,Table2[[#This Row],[Date]]=$B$5),0,IF(AND(Table2[[#This Row],[Day]]="Fri",Table2[[#This Row],[Column3]]=10),0,Table2[[#This Row],[Column3]]))</f>
        <v>8</v>
      </c>
    </row>
    <row r="42" spans="2:6" x14ac:dyDescent="0.25">
      <c r="B42" s="2">
        <f t="shared" si="1"/>
        <v>45477</v>
      </c>
      <c r="C42" s="2" t="str">
        <f>TEXT(Table2[[#This Row],[Date]],"ddd")</f>
        <v>Thu</v>
      </c>
      <c r="D42">
        <f t="shared" si="0"/>
        <v>27</v>
      </c>
      <c r="E42">
        <f>IF(OR(Table2[[#This Row],[Week'#]]=$C$4,Table2[[#This Row],[Week'#]]=$C$5),8,10)</f>
        <v>8</v>
      </c>
      <c r="F42">
        <f>IF(OR(Table2[[#This Row],[Date]]=$B$4,Table2[[#This Row],[Date]]=$B$5),0,IF(AND(Table2[[#This Row],[Day]]="Fri",Table2[[#This Row],[Column3]]=10),0,Table2[[#This Row],[Column3]]))</f>
        <v>0</v>
      </c>
    </row>
    <row r="43" spans="2:6" x14ac:dyDescent="0.25">
      <c r="B43" s="2">
        <f t="shared" si="1"/>
        <v>45478</v>
      </c>
      <c r="C43" s="2" t="str">
        <f>TEXT(Table2[[#This Row],[Date]],"ddd")</f>
        <v>Fri</v>
      </c>
      <c r="D43">
        <f t="shared" si="0"/>
        <v>27</v>
      </c>
      <c r="E43">
        <f>IF(OR(Table2[[#This Row],[Week'#]]=$C$4,Table2[[#This Row],[Week'#]]=$C$5),8,10)</f>
        <v>8</v>
      </c>
      <c r="F43">
        <f>IF(OR(Table2[[#This Row],[Date]]=$B$4,Table2[[#This Row],[Date]]=$B$5),0,IF(AND(Table2[[#This Row],[Day]]="Fri",Table2[[#This Row],[Column3]]=10),0,Table2[[#This Row],[Column3]]))</f>
        <v>8</v>
      </c>
    </row>
    <row r="44" spans="2:6" x14ac:dyDescent="0.25">
      <c r="B44" s="2">
        <f t="shared" si="1"/>
        <v>45479</v>
      </c>
      <c r="C44" s="2" t="str">
        <f>TEXT(Table2[[#This Row],[Date]],"ddd")</f>
        <v>Sat</v>
      </c>
      <c r="D44">
        <f t="shared" si="0"/>
        <v>27</v>
      </c>
      <c r="E44">
        <f>IF(OR(Table2[[#This Row],[Week'#]]=$C$4,Table2[[#This Row],[Week'#]]=$C$5),8,10)</f>
        <v>8</v>
      </c>
      <c r="F44">
        <f>IF(OR(Table2[[#This Row],[Date]]=$B$4,Table2[[#This Row],[Date]]=$B$5),0,IF(AND(Table2[[#This Row],[Day]]="Fri",Table2[[#This Row],[Column3]]=10),0,Table2[[#This Row],[Column3]]))</f>
        <v>8</v>
      </c>
    </row>
    <row r="45" spans="2:6" x14ac:dyDescent="0.25">
      <c r="B45" s="2">
        <f t="shared" si="1"/>
        <v>45480</v>
      </c>
      <c r="C45" s="2" t="str">
        <f>TEXT(Table2[[#This Row],[Date]],"ddd")</f>
        <v>Sun</v>
      </c>
      <c r="D45">
        <f t="shared" si="0"/>
        <v>27</v>
      </c>
      <c r="E45">
        <f>IF(OR(Table2[[#This Row],[Week'#]]=$C$4,Table2[[#This Row],[Week'#]]=$C$5),8,10)</f>
        <v>8</v>
      </c>
      <c r="F45">
        <f>IF(OR(Table2[[#This Row],[Date]]=$B$4,Table2[[#This Row],[Date]]=$B$5),0,IF(AND(Table2[[#This Row],[Day]]="Fri",Table2[[#This Row],[Column3]]=10),0,Table2[[#This Row],[Column3]]))</f>
        <v>8</v>
      </c>
    </row>
    <row r="46" spans="2:6" x14ac:dyDescent="0.25">
      <c r="B46" s="2">
        <f t="shared" si="1"/>
        <v>45481</v>
      </c>
      <c r="C46" s="2" t="str">
        <f>TEXT(Table2[[#This Row],[Date]],"ddd")</f>
        <v>Mon</v>
      </c>
      <c r="D46">
        <f t="shared" si="0"/>
        <v>28</v>
      </c>
      <c r="E46">
        <f>IF(OR(Table2[[#This Row],[Week'#]]=$C$4,Table2[[#This Row],[Week'#]]=$C$5),8,10)</f>
        <v>10</v>
      </c>
      <c r="F46">
        <f>IF(OR(Table2[[#This Row],[Date]]=$B$4,Table2[[#This Row],[Date]]=$B$5),0,IF(AND(Table2[[#This Row],[Day]]="Fri",Table2[[#This Row],[Column3]]=10),0,Table2[[#This Row],[Column3]]))</f>
        <v>10</v>
      </c>
    </row>
    <row r="47" spans="2:6" x14ac:dyDescent="0.25">
      <c r="B47" s="2">
        <f t="shared" si="1"/>
        <v>45482</v>
      </c>
      <c r="C47" s="2" t="str">
        <f>TEXT(Table2[[#This Row],[Date]],"ddd")</f>
        <v>Tue</v>
      </c>
      <c r="D47">
        <f t="shared" si="0"/>
        <v>28</v>
      </c>
      <c r="E47">
        <f>IF(OR(Table2[[#This Row],[Week'#]]=$C$4,Table2[[#This Row],[Week'#]]=$C$5),8,10)</f>
        <v>10</v>
      </c>
      <c r="F47">
        <f>IF(OR(Table2[[#This Row],[Date]]=$B$4,Table2[[#This Row],[Date]]=$B$5),0,IF(AND(Table2[[#This Row],[Day]]="Fri",Table2[[#This Row],[Column3]]=10),0,Table2[[#This Row],[Column3]]))</f>
        <v>10</v>
      </c>
    </row>
    <row r="48" spans="2:6" x14ac:dyDescent="0.25">
      <c r="B48" s="2">
        <f t="shared" si="1"/>
        <v>45483</v>
      </c>
      <c r="C48" s="2" t="str">
        <f>TEXT(Table2[[#This Row],[Date]],"ddd")</f>
        <v>Wed</v>
      </c>
      <c r="D48">
        <f t="shared" si="0"/>
        <v>28</v>
      </c>
      <c r="E48">
        <f>IF(OR(Table2[[#This Row],[Week'#]]=$C$4,Table2[[#This Row],[Week'#]]=$C$5),8,10)</f>
        <v>10</v>
      </c>
      <c r="F48">
        <f>IF(OR(Table2[[#This Row],[Date]]=$B$4,Table2[[#This Row],[Date]]=$B$5),0,IF(AND(Table2[[#This Row],[Day]]="Fri",Table2[[#This Row],[Column3]]=10),0,Table2[[#This Row],[Column3]]))</f>
        <v>10</v>
      </c>
    </row>
    <row r="49" spans="2:6" x14ac:dyDescent="0.25">
      <c r="B49" s="2">
        <f t="shared" si="1"/>
        <v>45484</v>
      </c>
      <c r="C49" s="2" t="str">
        <f>TEXT(Table2[[#This Row],[Date]],"ddd")</f>
        <v>Thu</v>
      </c>
      <c r="D49">
        <f t="shared" si="0"/>
        <v>28</v>
      </c>
      <c r="E49">
        <f>IF(OR(Table2[[#This Row],[Week'#]]=$C$4,Table2[[#This Row],[Week'#]]=$C$5),8,10)</f>
        <v>10</v>
      </c>
      <c r="F49">
        <f>IF(OR(Table2[[#This Row],[Date]]=$B$4,Table2[[#This Row],[Date]]=$B$5),0,IF(AND(Table2[[#This Row],[Day]]="Fri",Table2[[#This Row],[Column3]]=10),0,Table2[[#This Row],[Column3]]))</f>
        <v>10</v>
      </c>
    </row>
    <row r="50" spans="2:6" x14ac:dyDescent="0.25">
      <c r="B50" s="2">
        <f t="shared" si="1"/>
        <v>45485</v>
      </c>
      <c r="C50" s="2" t="str">
        <f>TEXT(Table2[[#This Row],[Date]],"ddd")</f>
        <v>Fri</v>
      </c>
      <c r="D50">
        <f t="shared" si="0"/>
        <v>28</v>
      </c>
      <c r="E50">
        <f>IF(OR(Table2[[#This Row],[Week'#]]=$C$4,Table2[[#This Row],[Week'#]]=$C$5),8,10)</f>
        <v>10</v>
      </c>
      <c r="F50">
        <f>IF(OR(Table2[[#This Row],[Date]]=$B$4,Table2[[#This Row],[Date]]=$B$5),0,IF(AND(Table2[[#This Row],[Day]]="Fri",Table2[[#This Row],[Column3]]=10),0,Table2[[#This Row],[Column3]]))</f>
        <v>0</v>
      </c>
    </row>
    <row r="51" spans="2:6" x14ac:dyDescent="0.25">
      <c r="B51" s="2">
        <f t="shared" si="1"/>
        <v>45486</v>
      </c>
      <c r="C51" s="2" t="str">
        <f>TEXT(Table2[[#This Row],[Date]],"ddd")</f>
        <v>Sat</v>
      </c>
      <c r="D51">
        <f t="shared" si="0"/>
        <v>28</v>
      </c>
      <c r="E51">
        <f>IF(OR(Table2[[#This Row],[Week'#]]=$C$4,Table2[[#This Row],[Week'#]]=$C$5),8,10)</f>
        <v>10</v>
      </c>
      <c r="F51">
        <f>IF(OR(Table2[[#This Row],[Date]]=$B$4,Table2[[#This Row],[Date]]=$B$5),0,IF(AND(Table2[[#This Row],[Day]]="Fri",Table2[[#This Row],[Column3]]=10),0,Table2[[#This Row],[Column3]]))</f>
        <v>10</v>
      </c>
    </row>
    <row r="52" spans="2:6" x14ac:dyDescent="0.25">
      <c r="B52" s="2">
        <f t="shared" si="1"/>
        <v>45487</v>
      </c>
      <c r="C52" s="2" t="str">
        <f>TEXT(Table2[[#This Row],[Date]],"ddd")</f>
        <v>Sun</v>
      </c>
      <c r="D52">
        <f t="shared" si="0"/>
        <v>28</v>
      </c>
      <c r="E52">
        <f>IF(OR(Table2[[#This Row],[Week'#]]=$C$4,Table2[[#This Row],[Week'#]]=$C$5),8,10)</f>
        <v>10</v>
      </c>
      <c r="F52">
        <f>IF(OR(Table2[[#This Row],[Date]]=$B$4,Table2[[#This Row],[Date]]=$B$5),0,IF(AND(Table2[[#This Row],[Day]]="Fri",Table2[[#This Row],[Column3]]=10),0,Table2[[#This Row],[Column3]]))</f>
        <v>10</v>
      </c>
    </row>
    <row r="53" spans="2:6" x14ac:dyDescent="0.25">
      <c r="B53" s="2">
        <f t="shared" si="1"/>
        <v>45488</v>
      </c>
      <c r="C53" s="2" t="str">
        <f>TEXT(Table2[[#This Row],[Date]],"ddd")</f>
        <v>Mon</v>
      </c>
      <c r="D53">
        <f t="shared" si="0"/>
        <v>29</v>
      </c>
      <c r="E53">
        <f>IF(OR(Table2[[#This Row],[Week'#]]=$C$4,Table2[[#This Row],[Week'#]]=$C$5),8,10)</f>
        <v>10</v>
      </c>
      <c r="F53">
        <f>IF(OR(Table2[[#This Row],[Date]]=$B$4,Table2[[#This Row],[Date]]=$B$5),0,IF(AND(Table2[[#This Row],[Day]]="Fri",Table2[[#This Row],[Column3]]=10),0,Table2[[#This Row],[Column3]]))</f>
        <v>10</v>
      </c>
    </row>
    <row r="54" spans="2:6" x14ac:dyDescent="0.25">
      <c r="B54" s="2">
        <f t="shared" si="1"/>
        <v>45489</v>
      </c>
      <c r="C54" s="2" t="str">
        <f>TEXT(Table2[[#This Row],[Date]],"ddd")</f>
        <v>Tue</v>
      </c>
      <c r="D54">
        <f t="shared" si="0"/>
        <v>29</v>
      </c>
      <c r="E54">
        <f>IF(OR(Table2[[#This Row],[Week'#]]=$C$4,Table2[[#This Row],[Week'#]]=$C$5),8,10)</f>
        <v>10</v>
      </c>
      <c r="F54">
        <f>IF(OR(Table2[[#This Row],[Date]]=$B$4,Table2[[#This Row],[Date]]=$B$5),0,IF(AND(Table2[[#This Row],[Day]]="Fri",Table2[[#This Row],[Column3]]=10),0,Table2[[#This Row],[Column3]]))</f>
        <v>10</v>
      </c>
    </row>
    <row r="55" spans="2:6" x14ac:dyDescent="0.25">
      <c r="B55" s="2">
        <f t="shared" si="1"/>
        <v>45490</v>
      </c>
      <c r="C55" s="2" t="str">
        <f>TEXT(Table2[[#This Row],[Date]],"ddd")</f>
        <v>Wed</v>
      </c>
      <c r="D55">
        <f t="shared" si="0"/>
        <v>29</v>
      </c>
      <c r="E55">
        <f>IF(OR(Table2[[#This Row],[Week'#]]=$C$4,Table2[[#This Row],[Week'#]]=$C$5),8,10)</f>
        <v>10</v>
      </c>
      <c r="F55">
        <f>IF(OR(Table2[[#This Row],[Date]]=$B$4,Table2[[#This Row],[Date]]=$B$5),0,IF(AND(Table2[[#This Row],[Day]]="Fri",Table2[[#This Row],[Column3]]=10),0,Table2[[#This Row],[Column3]]))</f>
        <v>10</v>
      </c>
    </row>
    <row r="56" spans="2:6" x14ac:dyDescent="0.25">
      <c r="B56" s="2">
        <f t="shared" si="1"/>
        <v>45491</v>
      </c>
      <c r="C56" s="2" t="str">
        <f>TEXT(Table2[[#This Row],[Date]],"ddd")</f>
        <v>Thu</v>
      </c>
      <c r="D56">
        <f t="shared" si="0"/>
        <v>29</v>
      </c>
      <c r="E56">
        <f>IF(OR(Table2[[#This Row],[Week'#]]=$C$4,Table2[[#This Row],[Week'#]]=$C$5),8,10)</f>
        <v>10</v>
      </c>
      <c r="F56">
        <f>IF(OR(Table2[[#This Row],[Date]]=$B$4,Table2[[#This Row],[Date]]=$B$5),0,IF(AND(Table2[[#This Row],[Day]]="Fri",Table2[[#This Row],[Column3]]=10),0,Table2[[#This Row],[Column3]]))</f>
        <v>10</v>
      </c>
    </row>
    <row r="57" spans="2:6" x14ac:dyDescent="0.25">
      <c r="B57" s="2">
        <f t="shared" si="1"/>
        <v>45492</v>
      </c>
      <c r="C57" s="2" t="str">
        <f>TEXT(Table2[[#This Row],[Date]],"ddd")</f>
        <v>Fri</v>
      </c>
      <c r="D57">
        <f t="shared" si="0"/>
        <v>29</v>
      </c>
      <c r="E57">
        <f>IF(OR(Table2[[#This Row],[Week'#]]=$C$4,Table2[[#This Row],[Week'#]]=$C$5),8,10)</f>
        <v>10</v>
      </c>
      <c r="F57">
        <f>IF(OR(Table2[[#This Row],[Date]]=$B$4,Table2[[#This Row],[Date]]=$B$5),0,IF(AND(Table2[[#This Row],[Day]]="Fri",Table2[[#This Row],[Column3]]=10),0,Table2[[#This Row],[Column3]]))</f>
        <v>0</v>
      </c>
    </row>
    <row r="58" spans="2:6" x14ac:dyDescent="0.25">
      <c r="B58" s="2">
        <f t="shared" si="1"/>
        <v>45493</v>
      </c>
      <c r="C58" s="2" t="str">
        <f>TEXT(Table2[[#This Row],[Date]],"ddd")</f>
        <v>Sat</v>
      </c>
      <c r="D58">
        <f t="shared" si="0"/>
        <v>29</v>
      </c>
      <c r="E58">
        <f>IF(OR(Table2[[#This Row],[Week'#]]=$C$4,Table2[[#This Row],[Week'#]]=$C$5),8,10)</f>
        <v>10</v>
      </c>
      <c r="F58">
        <f>IF(OR(Table2[[#This Row],[Date]]=$B$4,Table2[[#This Row],[Date]]=$B$5),0,IF(AND(Table2[[#This Row],[Day]]="Fri",Table2[[#This Row],[Column3]]=10),0,Table2[[#This Row],[Column3]]))</f>
        <v>10</v>
      </c>
    </row>
    <row r="59" spans="2:6" x14ac:dyDescent="0.25">
      <c r="B59" s="2">
        <f t="shared" si="1"/>
        <v>45494</v>
      </c>
      <c r="C59" s="2" t="str">
        <f>TEXT(Table2[[#This Row],[Date]],"ddd")</f>
        <v>Sun</v>
      </c>
      <c r="D59">
        <f t="shared" si="0"/>
        <v>29</v>
      </c>
      <c r="E59">
        <f>IF(OR(Table2[[#This Row],[Week'#]]=$C$4,Table2[[#This Row],[Week'#]]=$C$5),8,10)</f>
        <v>10</v>
      </c>
      <c r="F59">
        <f>IF(OR(Table2[[#This Row],[Date]]=$B$4,Table2[[#This Row],[Date]]=$B$5),0,IF(AND(Table2[[#This Row],[Day]]="Fri",Table2[[#This Row],[Column3]]=10),0,Table2[[#This Row],[Column3]]))</f>
        <v>10</v>
      </c>
    </row>
    <row r="60" spans="2:6" x14ac:dyDescent="0.25">
      <c r="B60" s="2">
        <f t="shared" si="1"/>
        <v>45495</v>
      </c>
      <c r="C60" s="2" t="str">
        <f>TEXT(Table2[[#This Row],[Date]],"ddd")</f>
        <v>Mon</v>
      </c>
      <c r="D60">
        <f t="shared" si="0"/>
        <v>30</v>
      </c>
      <c r="E60">
        <f>IF(OR(Table2[[#This Row],[Week'#]]=$C$4,Table2[[#This Row],[Week'#]]=$C$5),8,10)</f>
        <v>10</v>
      </c>
      <c r="F60">
        <f>IF(OR(Table2[[#This Row],[Date]]=$B$4,Table2[[#This Row],[Date]]=$B$5),0,IF(AND(Table2[[#This Row],[Day]]="Fri",Table2[[#This Row],[Column3]]=10),0,Table2[[#This Row],[Column3]]))</f>
        <v>10</v>
      </c>
    </row>
    <row r="61" spans="2:6" x14ac:dyDescent="0.25">
      <c r="B61" s="2">
        <f t="shared" si="1"/>
        <v>45496</v>
      </c>
      <c r="C61" s="2" t="str">
        <f>TEXT(Table2[[#This Row],[Date]],"ddd")</f>
        <v>Tue</v>
      </c>
      <c r="D61">
        <f t="shared" si="0"/>
        <v>30</v>
      </c>
      <c r="E61">
        <f>IF(OR(Table2[[#This Row],[Week'#]]=$C$4,Table2[[#This Row],[Week'#]]=$C$5),8,10)</f>
        <v>10</v>
      </c>
      <c r="F61">
        <f>IF(OR(Table2[[#This Row],[Date]]=$B$4,Table2[[#This Row],[Date]]=$B$5),0,IF(AND(Table2[[#This Row],[Day]]="Fri",Table2[[#This Row],[Column3]]=10),0,Table2[[#This Row],[Column3]]))</f>
        <v>10</v>
      </c>
    </row>
    <row r="62" spans="2:6" x14ac:dyDescent="0.25">
      <c r="B62" s="2">
        <f t="shared" si="1"/>
        <v>45497</v>
      </c>
      <c r="C62" s="2" t="str">
        <f>TEXT(Table2[[#This Row],[Date]],"ddd")</f>
        <v>Wed</v>
      </c>
      <c r="D62">
        <f t="shared" si="0"/>
        <v>30</v>
      </c>
      <c r="E62">
        <f>IF(OR(Table2[[#This Row],[Week'#]]=$C$4,Table2[[#This Row],[Week'#]]=$C$5),8,10)</f>
        <v>10</v>
      </c>
      <c r="F62">
        <f>IF(OR(Table2[[#This Row],[Date]]=$B$4,Table2[[#This Row],[Date]]=$B$5),0,IF(AND(Table2[[#This Row],[Day]]="Fri",Table2[[#This Row],[Column3]]=10),0,Table2[[#This Row],[Column3]]))</f>
        <v>10</v>
      </c>
    </row>
    <row r="63" spans="2:6" x14ac:dyDescent="0.25">
      <c r="B63" s="2">
        <f t="shared" si="1"/>
        <v>45498</v>
      </c>
      <c r="C63" s="2" t="str">
        <f>TEXT(Table2[[#This Row],[Date]],"ddd")</f>
        <v>Thu</v>
      </c>
      <c r="D63">
        <f t="shared" si="0"/>
        <v>30</v>
      </c>
      <c r="E63">
        <f>IF(OR(Table2[[#This Row],[Week'#]]=$C$4,Table2[[#This Row],[Week'#]]=$C$5),8,10)</f>
        <v>10</v>
      </c>
      <c r="F63">
        <f>IF(OR(Table2[[#This Row],[Date]]=$B$4,Table2[[#This Row],[Date]]=$B$5),0,IF(AND(Table2[[#This Row],[Day]]="Fri",Table2[[#This Row],[Column3]]=10),0,Table2[[#This Row],[Column3]]))</f>
        <v>10</v>
      </c>
    </row>
    <row r="64" spans="2:6" x14ac:dyDescent="0.25">
      <c r="B64" s="2">
        <f t="shared" si="1"/>
        <v>45499</v>
      </c>
      <c r="C64" s="2" t="str">
        <f>TEXT(Table2[[#This Row],[Date]],"ddd")</f>
        <v>Fri</v>
      </c>
      <c r="D64">
        <f t="shared" si="0"/>
        <v>30</v>
      </c>
      <c r="E64">
        <f>IF(OR(Table2[[#This Row],[Week'#]]=$C$4,Table2[[#This Row],[Week'#]]=$C$5),8,10)</f>
        <v>10</v>
      </c>
      <c r="F64">
        <f>IF(OR(Table2[[#This Row],[Date]]=$B$4,Table2[[#This Row],[Date]]=$B$5),0,IF(AND(Table2[[#This Row],[Day]]="Fri",Table2[[#This Row],[Column3]]=10),0,Table2[[#This Row],[Column3]]))</f>
        <v>0</v>
      </c>
    </row>
    <row r="65" spans="2:6" x14ac:dyDescent="0.25">
      <c r="B65" s="2">
        <f t="shared" si="1"/>
        <v>45500</v>
      </c>
      <c r="C65" s="2" t="str">
        <f>TEXT(Table2[[#This Row],[Date]],"ddd")</f>
        <v>Sat</v>
      </c>
      <c r="D65">
        <f t="shared" si="0"/>
        <v>30</v>
      </c>
      <c r="E65">
        <f>IF(OR(Table2[[#This Row],[Week'#]]=$C$4,Table2[[#This Row],[Week'#]]=$C$5),8,10)</f>
        <v>10</v>
      </c>
      <c r="F65">
        <f>IF(OR(Table2[[#This Row],[Date]]=$B$4,Table2[[#This Row],[Date]]=$B$5),0,IF(AND(Table2[[#This Row],[Day]]="Fri",Table2[[#This Row],[Column3]]=10),0,Table2[[#This Row],[Column3]]))</f>
        <v>10</v>
      </c>
    </row>
    <row r="66" spans="2:6" x14ac:dyDescent="0.25">
      <c r="B66" s="2">
        <f t="shared" si="1"/>
        <v>45501</v>
      </c>
      <c r="C66" s="2" t="str">
        <f>TEXT(Table2[[#This Row],[Date]],"ddd")</f>
        <v>Sun</v>
      </c>
      <c r="D66">
        <f t="shared" si="0"/>
        <v>30</v>
      </c>
      <c r="E66">
        <f>IF(OR(Table2[[#This Row],[Week'#]]=$C$4,Table2[[#This Row],[Week'#]]=$C$5),8,10)</f>
        <v>10</v>
      </c>
      <c r="F66">
        <f>IF(OR(Table2[[#This Row],[Date]]=$B$4,Table2[[#This Row],[Date]]=$B$5),0,IF(AND(Table2[[#This Row],[Day]]="Fri",Table2[[#This Row],[Column3]]=10),0,Table2[[#This Row],[Column3]]))</f>
        <v>10</v>
      </c>
    </row>
    <row r="67" spans="2:6" x14ac:dyDescent="0.25">
      <c r="B67" s="2">
        <f t="shared" si="1"/>
        <v>45502</v>
      </c>
      <c r="C67" s="2" t="str">
        <f>TEXT(Table2[[#This Row],[Date]],"ddd")</f>
        <v>Mon</v>
      </c>
      <c r="D67">
        <f t="shared" si="0"/>
        <v>31</v>
      </c>
      <c r="E67">
        <f>IF(OR(Table2[[#This Row],[Week'#]]=$C$4,Table2[[#This Row],[Week'#]]=$C$5),8,10)</f>
        <v>10</v>
      </c>
      <c r="F67">
        <f>IF(OR(Table2[[#This Row],[Date]]=$B$4,Table2[[#This Row],[Date]]=$B$5),0,IF(AND(Table2[[#This Row],[Day]]="Fri",Table2[[#This Row],[Column3]]=10),0,Table2[[#This Row],[Column3]]))</f>
        <v>10</v>
      </c>
    </row>
    <row r="68" spans="2:6" x14ac:dyDescent="0.25">
      <c r="B68" s="2">
        <f t="shared" si="1"/>
        <v>45503</v>
      </c>
      <c r="C68" s="2" t="str">
        <f>TEXT(Table2[[#This Row],[Date]],"ddd")</f>
        <v>Tue</v>
      </c>
      <c r="D68">
        <f t="shared" si="0"/>
        <v>31</v>
      </c>
      <c r="E68">
        <f>IF(OR(Table2[[#This Row],[Week'#]]=$C$4,Table2[[#This Row],[Week'#]]=$C$5),8,10)</f>
        <v>10</v>
      </c>
      <c r="F68">
        <f>IF(OR(Table2[[#This Row],[Date]]=$B$4,Table2[[#This Row],[Date]]=$B$5),0,IF(AND(Table2[[#This Row],[Day]]="Fri",Table2[[#This Row],[Column3]]=10),0,Table2[[#This Row],[Column3]]))</f>
        <v>10</v>
      </c>
    </row>
    <row r="69" spans="2:6" x14ac:dyDescent="0.25">
      <c r="B69" s="2">
        <f t="shared" si="1"/>
        <v>45504</v>
      </c>
      <c r="C69" s="2" t="str">
        <f>TEXT(Table2[[#This Row],[Date]],"ddd")</f>
        <v>Wed</v>
      </c>
      <c r="D69">
        <f t="shared" si="0"/>
        <v>31</v>
      </c>
      <c r="E69">
        <f>IF(OR(Table2[[#This Row],[Week'#]]=$C$4,Table2[[#This Row],[Week'#]]=$C$5),8,10)</f>
        <v>10</v>
      </c>
      <c r="F69">
        <f>IF(OR(Table2[[#This Row],[Date]]=$B$4,Table2[[#This Row],[Date]]=$B$5),0,IF(AND(Table2[[#This Row],[Day]]="Fri",Table2[[#This Row],[Column3]]=10),0,Table2[[#This Row],[Column3]]))</f>
        <v>10</v>
      </c>
    </row>
    <row r="70" spans="2:6" x14ac:dyDescent="0.25">
      <c r="B70" s="2">
        <f t="shared" si="1"/>
        <v>45505</v>
      </c>
      <c r="C70" s="2" t="str">
        <f>TEXT(Table2[[#This Row],[Date]],"ddd")</f>
        <v>Thu</v>
      </c>
      <c r="D70">
        <f t="shared" si="0"/>
        <v>31</v>
      </c>
      <c r="E70">
        <f>IF(OR(Table2[[#This Row],[Week'#]]=$C$4,Table2[[#This Row],[Week'#]]=$C$5),8,10)</f>
        <v>10</v>
      </c>
      <c r="F70">
        <f>IF(OR(Table2[[#This Row],[Date]]=$B$4,Table2[[#This Row],[Date]]=$B$5),0,IF(AND(Table2[[#This Row],[Day]]="Fri",Table2[[#This Row],[Column3]]=10),0,Table2[[#This Row],[Column3]]))</f>
        <v>10</v>
      </c>
    </row>
    <row r="71" spans="2:6" x14ac:dyDescent="0.25">
      <c r="B71" s="2">
        <f t="shared" si="1"/>
        <v>45506</v>
      </c>
      <c r="C71" s="2" t="str">
        <f>TEXT(Table2[[#This Row],[Date]],"ddd")</f>
        <v>Fri</v>
      </c>
      <c r="D71">
        <f t="shared" si="0"/>
        <v>31</v>
      </c>
      <c r="E71">
        <f>IF(OR(Table2[[#This Row],[Week'#]]=$C$4,Table2[[#This Row],[Week'#]]=$C$5),8,10)</f>
        <v>10</v>
      </c>
      <c r="F71">
        <f>IF(OR(Table2[[#This Row],[Date]]=$B$4,Table2[[#This Row],[Date]]=$B$5),0,IF(AND(Table2[[#This Row],[Day]]="Fri",Table2[[#This Row],[Column3]]=10),0,Table2[[#This Row],[Column3]]))</f>
        <v>0</v>
      </c>
    </row>
    <row r="72" spans="2:6" x14ac:dyDescent="0.25">
      <c r="B72" s="2">
        <f t="shared" si="1"/>
        <v>45507</v>
      </c>
      <c r="C72" s="2" t="str">
        <f>TEXT(Table2[[#This Row],[Date]],"ddd")</f>
        <v>Sat</v>
      </c>
      <c r="D72">
        <f t="shared" si="0"/>
        <v>31</v>
      </c>
      <c r="E72">
        <f>IF(OR(Table2[[#This Row],[Week'#]]=$C$4,Table2[[#This Row],[Week'#]]=$C$5),8,10)</f>
        <v>10</v>
      </c>
      <c r="F72">
        <f>IF(OR(Table2[[#This Row],[Date]]=$B$4,Table2[[#This Row],[Date]]=$B$5),0,IF(AND(Table2[[#This Row],[Day]]="Fri",Table2[[#This Row],[Column3]]=10),0,Table2[[#This Row],[Column3]]))</f>
        <v>10</v>
      </c>
    </row>
    <row r="73" spans="2:6" x14ac:dyDescent="0.25">
      <c r="B73" s="2">
        <f t="shared" si="1"/>
        <v>45508</v>
      </c>
      <c r="C73" s="2" t="str">
        <f>TEXT(Table2[[#This Row],[Date]],"ddd")</f>
        <v>Sun</v>
      </c>
      <c r="D73">
        <f t="shared" si="0"/>
        <v>31</v>
      </c>
      <c r="E73">
        <f>IF(OR(Table2[[#This Row],[Week'#]]=$C$4,Table2[[#This Row],[Week'#]]=$C$5),8,10)</f>
        <v>10</v>
      </c>
      <c r="F73">
        <f>IF(OR(Table2[[#This Row],[Date]]=$B$4,Table2[[#This Row],[Date]]=$B$5),0,IF(AND(Table2[[#This Row],[Day]]="Fri",Table2[[#This Row],[Column3]]=10),0,Table2[[#This Row],[Column3]]))</f>
        <v>10</v>
      </c>
    </row>
    <row r="74" spans="2:6" x14ac:dyDescent="0.25">
      <c r="B74" s="2">
        <f t="shared" si="1"/>
        <v>45509</v>
      </c>
      <c r="C74" s="2" t="str">
        <f>TEXT(Table2[[#This Row],[Date]],"ddd")</f>
        <v>Mon</v>
      </c>
      <c r="D74">
        <f t="shared" si="0"/>
        <v>32</v>
      </c>
      <c r="E74">
        <f>IF(OR(Table2[[#This Row],[Week'#]]=$C$4,Table2[[#This Row],[Week'#]]=$C$5),8,10)</f>
        <v>10</v>
      </c>
      <c r="F74">
        <f>IF(OR(Table2[[#This Row],[Date]]=$B$4,Table2[[#This Row],[Date]]=$B$5),0,IF(AND(Table2[[#This Row],[Day]]="Fri",Table2[[#This Row],[Column3]]=10),0,Table2[[#This Row],[Column3]]))</f>
        <v>10</v>
      </c>
    </row>
    <row r="75" spans="2:6" x14ac:dyDescent="0.25">
      <c r="B75" s="2">
        <f t="shared" si="1"/>
        <v>45510</v>
      </c>
      <c r="C75" s="2" t="str">
        <f>TEXT(Table2[[#This Row],[Date]],"ddd")</f>
        <v>Tue</v>
      </c>
      <c r="D75">
        <f t="shared" si="0"/>
        <v>32</v>
      </c>
      <c r="E75">
        <f>IF(OR(Table2[[#This Row],[Week'#]]=$C$4,Table2[[#This Row],[Week'#]]=$C$5),8,10)</f>
        <v>10</v>
      </c>
      <c r="F75">
        <f>IF(OR(Table2[[#This Row],[Date]]=$B$4,Table2[[#This Row],[Date]]=$B$5),0,IF(AND(Table2[[#This Row],[Day]]="Fri",Table2[[#This Row],[Column3]]=10),0,Table2[[#This Row],[Column3]]))</f>
        <v>10</v>
      </c>
    </row>
    <row r="76" spans="2:6" x14ac:dyDescent="0.25">
      <c r="B76" s="2">
        <f t="shared" si="1"/>
        <v>45511</v>
      </c>
      <c r="C76" s="2" t="str">
        <f>TEXT(Table2[[#This Row],[Date]],"ddd")</f>
        <v>Wed</v>
      </c>
      <c r="D76">
        <f t="shared" ref="D76:D96" si="2">_xlfn.ISOWEEKNUM(B76)</f>
        <v>32</v>
      </c>
      <c r="E76">
        <f>IF(OR(Table2[[#This Row],[Week'#]]=$C$4,Table2[[#This Row],[Week'#]]=$C$5),8,10)</f>
        <v>10</v>
      </c>
      <c r="F76">
        <f>IF(OR(Table2[[#This Row],[Date]]=$B$4,Table2[[#This Row],[Date]]=$B$5),0,IF(AND(Table2[[#This Row],[Day]]="Fri",Table2[[#This Row],[Column3]]=10),0,Table2[[#This Row],[Column3]]))</f>
        <v>10</v>
      </c>
    </row>
    <row r="77" spans="2:6" x14ac:dyDescent="0.25">
      <c r="B77" s="2">
        <f t="shared" ref="B77:B96" si="3">B76+1</f>
        <v>45512</v>
      </c>
      <c r="C77" s="2" t="str">
        <f>TEXT(Table2[[#This Row],[Date]],"ddd")</f>
        <v>Thu</v>
      </c>
      <c r="D77">
        <f t="shared" si="2"/>
        <v>32</v>
      </c>
      <c r="E77">
        <f>IF(OR(Table2[[#This Row],[Week'#]]=$C$4,Table2[[#This Row],[Week'#]]=$C$5),8,10)</f>
        <v>10</v>
      </c>
      <c r="F77">
        <f>IF(OR(Table2[[#This Row],[Date]]=$B$4,Table2[[#This Row],[Date]]=$B$5),0,IF(AND(Table2[[#This Row],[Day]]="Fri",Table2[[#This Row],[Column3]]=10),0,Table2[[#This Row],[Column3]]))</f>
        <v>10</v>
      </c>
    </row>
    <row r="78" spans="2:6" x14ac:dyDescent="0.25">
      <c r="B78" s="2">
        <f t="shared" si="3"/>
        <v>45513</v>
      </c>
      <c r="C78" s="2" t="str">
        <f>TEXT(Table2[[#This Row],[Date]],"ddd")</f>
        <v>Fri</v>
      </c>
      <c r="D78">
        <f t="shared" si="2"/>
        <v>32</v>
      </c>
      <c r="E78">
        <f>IF(OR(Table2[[#This Row],[Week'#]]=$C$4,Table2[[#This Row],[Week'#]]=$C$5),8,10)</f>
        <v>10</v>
      </c>
      <c r="F78">
        <f>IF(OR(Table2[[#This Row],[Date]]=$B$4,Table2[[#This Row],[Date]]=$B$5),0,IF(AND(Table2[[#This Row],[Day]]="Fri",Table2[[#This Row],[Column3]]=10),0,Table2[[#This Row],[Column3]]))</f>
        <v>0</v>
      </c>
    </row>
    <row r="79" spans="2:6" x14ac:dyDescent="0.25">
      <c r="B79" s="2">
        <f t="shared" si="3"/>
        <v>45514</v>
      </c>
      <c r="C79" s="2" t="str">
        <f>TEXT(Table2[[#This Row],[Date]],"ddd")</f>
        <v>Sat</v>
      </c>
      <c r="D79">
        <f t="shared" si="2"/>
        <v>32</v>
      </c>
      <c r="E79">
        <f>IF(OR(Table2[[#This Row],[Week'#]]=$C$4,Table2[[#This Row],[Week'#]]=$C$5),8,10)</f>
        <v>10</v>
      </c>
      <c r="F79">
        <f>IF(OR(Table2[[#This Row],[Date]]=$B$4,Table2[[#This Row],[Date]]=$B$5),0,IF(AND(Table2[[#This Row],[Day]]="Fri",Table2[[#This Row],[Column3]]=10),0,Table2[[#This Row],[Column3]]))</f>
        <v>10</v>
      </c>
    </row>
    <row r="80" spans="2:6" x14ac:dyDescent="0.25">
      <c r="B80" s="2">
        <f t="shared" si="3"/>
        <v>45515</v>
      </c>
      <c r="C80" s="2" t="str">
        <f>TEXT(Table2[[#This Row],[Date]],"ddd")</f>
        <v>Sun</v>
      </c>
      <c r="D80">
        <f t="shared" si="2"/>
        <v>32</v>
      </c>
      <c r="E80">
        <f>IF(OR(Table2[[#This Row],[Week'#]]=$C$4,Table2[[#This Row],[Week'#]]=$C$5),8,10)</f>
        <v>10</v>
      </c>
      <c r="F80">
        <f>IF(OR(Table2[[#This Row],[Date]]=$B$4,Table2[[#This Row],[Date]]=$B$5),0,IF(AND(Table2[[#This Row],[Day]]="Fri",Table2[[#This Row],[Column3]]=10),0,Table2[[#This Row],[Column3]]))</f>
        <v>10</v>
      </c>
    </row>
    <row r="81" spans="2:6" x14ac:dyDescent="0.25">
      <c r="B81" s="2">
        <f t="shared" si="3"/>
        <v>45516</v>
      </c>
      <c r="C81" s="2" t="str">
        <f>TEXT(Table2[[#This Row],[Date]],"ddd")</f>
        <v>Mon</v>
      </c>
      <c r="D81">
        <f t="shared" si="2"/>
        <v>33</v>
      </c>
      <c r="E81">
        <f>IF(OR(Table2[[#This Row],[Week'#]]=$C$4,Table2[[#This Row],[Week'#]]=$C$5),8,10)</f>
        <v>10</v>
      </c>
      <c r="F81">
        <f>IF(OR(Table2[[#This Row],[Date]]=$B$4,Table2[[#This Row],[Date]]=$B$5),0,IF(AND(Table2[[#This Row],[Day]]="Fri",Table2[[#This Row],[Column3]]=10),0,Table2[[#This Row],[Column3]]))</f>
        <v>10</v>
      </c>
    </row>
    <row r="82" spans="2:6" x14ac:dyDescent="0.25">
      <c r="B82" s="2">
        <f t="shared" si="3"/>
        <v>45517</v>
      </c>
      <c r="C82" s="2" t="str">
        <f>TEXT(Table2[[#This Row],[Date]],"ddd")</f>
        <v>Tue</v>
      </c>
      <c r="D82">
        <f t="shared" si="2"/>
        <v>33</v>
      </c>
      <c r="E82">
        <f>IF(OR(Table2[[#This Row],[Week'#]]=$C$4,Table2[[#This Row],[Week'#]]=$C$5),8,10)</f>
        <v>10</v>
      </c>
      <c r="F82">
        <f>IF(OR(Table2[[#This Row],[Date]]=$B$4,Table2[[#This Row],[Date]]=$B$5),0,IF(AND(Table2[[#This Row],[Day]]="Fri",Table2[[#This Row],[Column3]]=10),0,Table2[[#This Row],[Column3]]))</f>
        <v>10</v>
      </c>
    </row>
    <row r="83" spans="2:6" x14ac:dyDescent="0.25">
      <c r="B83" s="2">
        <f t="shared" si="3"/>
        <v>45518</v>
      </c>
      <c r="C83" s="2" t="str">
        <f>TEXT(Table2[[#This Row],[Date]],"ddd")</f>
        <v>Wed</v>
      </c>
      <c r="D83">
        <f t="shared" si="2"/>
        <v>33</v>
      </c>
      <c r="E83">
        <f>IF(OR(Table2[[#This Row],[Week'#]]=$C$4,Table2[[#This Row],[Week'#]]=$C$5),8,10)</f>
        <v>10</v>
      </c>
      <c r="F83">
        <f>IF(OR(Table2[[#This Row],[Date]]=$B$4,Table2[[#This Row],[Date]]=$B$5),0,IF(AND(Table2[[#This Row],[Day]]="Fri",Table2[[#This Row],[Column3]]=10),0,Table2[[#This Row],[Column3]]))</f>
        <v>10</v>
      </c>
    </row>
    <row r="84" spans="2:6" x14ac:dyDescent="0.25">
      <c r="B84" s="2">
        <f t="shared" si="3"/>
        <v>45519</v>
      </c>
      <c r="C84" s="2" t="str">
        <f>TEXT(Table2[[#This Row],[Date]],"ddd")</f>
        <v>Thu</v>
      </c>
      <c r="D84">
        <f t="shared" si="2"/>
        <v>33</v>
      </c>
      <c r="E84">
        <f>IF(OR(Table2[[#This Row],[Week'#]]=$C$4,Table2[[#This Row],[Week'#]]=$C$5),8,10)</f>
        <v>10</v>
      </c>
      <c r="F84">
        <f>IF(OR(Table2[[#This Row],[Date]]=$B$4,Table2[[#This Row],[Date]]=$B$5),0,IF(AND(Table2[[#This Row],[Day]]="Fri",Table2[[#This Row],[Column3]]=10),0,Table2[[#This Row],[Column3]]))</f>
        <v>10</v>
      </c>
    </row>
    <row r="85" spans="2:6" x14ac:dyDescent="0.25">
      <c r="B85" s="2">
        <f t="shared" si="3"/>
        <v>45520</v>
      </c>
      <c r="C85" s="2" t="str">
        <f>TEXT(Table2[[#This Row],[Date]],"ddd")</f>
        <v>Fri</v>
      </c>
      <c r="D85">
        <f t="shared" si="2"/>
        <v>33</v>
      </c>
      <c r="E85">
        <f>IF(OR(Table2[[#This Row],[Week'#]]=$C$4,Table2[[#This Row],[Week'#]]=$C$5),8,10)</f>
        <v>10</v>
      </c>
      <c r="F85">
        <f>IF(OR(Table2[[#This Row],[Date]]=$B$4,Table2[[#This Row],[Date]]=$B$5),0,IF(AND(Table2[[#This Row],[Day]]="Fri",Table2[[#This Row],[Column3]]=10),0,Table2[[#This Row],[Column3]]))</f>
        <v>0</v>
      </c>
    </row>
    <row r="86" spans="2:6" x14ac:dyDescent="0.25">
      <c r="B86" s="2">
        <f t="shared" si="3"/>
        <v>45521</v>
      </c>
      <c r="C86" s="2" t="str">
        <f>TEXT(Table2[[#This Row],[Date]],"ddd")</f>
        <v>Sat</v>
      </c>
      <c r="D86">
        <f t="shared" si="2"/>
        <v>33</v>
      </c>
      <c r="E86">
        <f>IF(OR(Table2[[#This Row],[Week'#]]=$C$4,Table2[[#This Row],[Week'#]]=$C$5),8,10)</f>
        <v>10</v>
      </c>
      <c r="F86">
        <f>IF(OR(Table2[[#This Row],[Date]]=$B$4,Table2[[#This Row],[Date]]=$B$5),0,IF(AND(Table2[[#This Row],[Day]]="Fri",Table2[[#This Row],[Column3]]=10),0,Table2[[#This Row],[Column3]]))</f>
        <v>10</v>
      </c>
    </row>
    <row r="87" spans="2:6" x14ac:dyDescent="0.25">
      <c r="B87" s="2">
        <f t="shared" si="3"/>
        <v>45522</v>
      </c>
      <c r="C87" s="2" t="str">
        <f>TEXT(Table2[[#This Row],[Date]],"ddd")</f>
        <v>Sun</v>
      </c>
      <c r="D87">
        <f t="shared" si="2"/>
        <v>33</v>
      </c>
      <c r="E87">
        <f>IF(OR(Table2[[#This Row],[Week'#]]=$C$4,Table2[[#This Row],[Week'#]]=$C$5),8,10)</f>
        <v>10</v>
      </c>
      <c r="F87">
        <f>IF(OR(Table2[[#This Row],[Date]]=$B$4,Table2[[#This Row],[Date]]=$B$5),0,IF(AND(Table2[[#This Row],[Day]]="Fri",Table2[[#This Row],[Column3]]=10),0,Table2[[#This Row],[Column3]]))</f>
        <v>10</v>
      </c>
    </row>
    <row r="88" spans="2:6" x14ac:dyDescent="0.25">
      <c r="B88" s="2">
        <f t="shared" si="3"/>
        <v>45523</v>
      </c>
      <c r="C88" s="2" t="str">
        <f>TEXT(Table2[[#This Row],[Date]],"ddd")</f>
        <v>Mon</v>
      </c>
      <c r="D88">
        <f t="shared" si="2"/>
        <v>34</v>
      </c>
      <c r="E88">
        <f>IF(OR(Table2[[#This Row],[Week'#]]=$C$4,Table2[[#This Row],[Week'#]]=$C$5),8,10)</f>
        <v>10</v>
      </c>
      <c r="F88">
        <f>IF(OR(Table2[[#This Row],[Date]]=$B$4,Table2[[#This Row],[Date]]=$B$5),0,IF(AND(Table2[[#This Row],[Day]]="Fri",Table2[[#This Row],[Column3]]=10),0,Table2[[#This Row],[Column3]]))</f>
        <v>10</v>
      </c>
    </row>
    <row r="89" spans="2:6" x14ac:dyDescent="0.25">
      <c r="B89" s="2">
        <f t="shared" si="3"/>
        <v>45524</v>
      </c>
      <c r="C89" s="2" t="str">
        <f>TEXT(Table2[[#This Row],[Date]],"ddd")</f>
        <v>Tue</v>
      </c>
      <c r="D89">
        <f t="shared" si="2"/>
        <v>34</v>
      </c>
      <c r="E89">
        <f>IF(OR(Table2[[#This Row],[Week'#]]=$C$4,Table2[[#This Row],[Week'#]]=$C$5),8,10)</f>
        <v>10</v>
      </c>
      <c r="F89">
        <f>IF(OR(Table2[[#This Row],[Date]]=$B$4,Table2[[#This Row],[Date]]=$B$5),0,IF(AND(Table2[[#This Row],[Day]]="Fri",Table2[[#This Row],[Column3]]=10),0,Table2[[#This Row],[Column3]]))</f>
        <v>10</v>
      </c>
    </row>
    <row r="90" spans="2:6" x14ac:dyDescent="0.25">
      <c r="B90" s="2">
        <f t="shared" si="3"/>
        <v>45525</v>
      </c>
      <c r="C90" s="2" t="str">
        <f>TEXT(Table2[[#This Row],[Date]],"ddd")</f>
        <v>Wed</v>
      </c>
      <c r="D90">
        <f t="shared" si="2"/>
        <v>34</v>
      </c>
      <c r="E90">
        <f>IF(OR(Table2[[#This Row],[Week'#]]=$C$4,Table2[[#This Row],[Week'#]]=$C$5),8,10)</f>
        <v>10</v>
      </c>
      <c r="F90">
        <f>IF(OR(Table2[[#This Row],[Date]]=$B$4,Table2[[#This Row],[Date]]=$B$5),0,IF(AND(Table2[[#This Row],[Day]]="Fri",Table2[[#This Row],[Column3]]=10),0,Table2[[#This Row],[Column3]]))</f>
        <v>10</v>
      </c>
    </row>
    <row r="91" spans="2:6" x14ac:dyDescent="0.25">
      <c r="B91" s="2">
        <f t="shared" si="3"/>
        <v>45526</v>
      </c>
      <c r="C91" s="2" t="str">
        <f>TEXT(Table2[[#This Row],[Date]],"ddd")</f>
        <v>Thu</v>
      </c>
      <c r="D91">
        <f t="shared" si="2"/>
        <v>34</v>
      </c>
      <c r="E91">
        <f>IF(OR(Table2[[#This Row],[Week'#]]=$C$4,Table2[[#This Row],[Week'#]]=$C$5),8,10)</f>
        <v>10</v>
      </c>
      <c r="F91">
        <f>IF(OR(Table2[[#This Row],[Date]]=$B$4,Table2[[#This Row],[Date]]=$B$5),0,IF(AND(Table2[[#This Row],[Day]]="Fri",Table2[[#This Row],[Column3]]=10),0,Table2[[#This Row],[Column3]]))</f>
        <v>10</v>
      </c>
    </row>
    <row r="92" spans="2:6" x14ac:dyDescent="0.25">
      <c r="B92" s="2">
        <f t="shared" si="3"/>
        <v>45527</v>
      </c>
      <c r="C92" s="2" t="str">
        <f>TEXT(Table2[[#This Row],[Date]],"ddd")</f>
        <v>Fri</v>
      </c>
      <c r="D92">
        <f t="shared" si="2"/>
        <v>34</v>
      </c>
      <c r="E92">
        <f>IF(OR(Table2[[#This Row],[Week'#]]=$C$4,Table2[[#This Row],[Week'#]]=$C$5),8,10)</f>
        <v>10</v>
      </c>
      <c r="F92">
        <f>IF(OR(Table2[[#This Row],[Date]]=$B$4,Table2[[#This Row],[Date]]=$B$5),0,IF(AND(Table2[[#This Row],[Day]]="Fri",Table2[[#This Row],[Column3]]=10),0,Table2[[#This Row],[Column3]]))</f>
        <v>0</v>
      </c>
    </row>
    <row r="93" spans="2:6" x14ac:dyDescent="0.25">
      <c r="B93" s="2">
        <f t="shared" si="3"/>
        <v>45528</v>
      </c>
      <c r="C93" s="2" t="str">
        <f>TEXT(Table2[[#This Row],[Date]],"ddd")</f>
        <v>Sat</v>
      </c>
      <c r="D93">
        <f t="shared" si="2"/>
        <v>34</v>
      </c>
      <c r="E93">
        <f>IF(OR(Table2[[#This Row],[Week'#]]=$C$4,Table2[[#This Row],[Week'#]]=$C$5),8,10)</f>
        <v>10</v>
      </c>
      <c r="F93">
        <f>IF(OR(Table2[[#This Row],[Date]]=$B$4,Table2[[#This Row],[Date]]=$B$5),0,IF(AND(Table2[[#This Row],[Day]]="Fri",Table2[[#This Row],[Column3]]=10),0,Table2[[#This Row],[Column3]]))</f>
        <v>10</v>
      </c>
    </row>
    <row r="94" spans="2:6" x14ac:dyDescent="0.25">
      <c r="B94" s="2">
        <f t="shared" si="3"/>
        <v>45529</v>
      </c>
      <c r="C94" s="2" t="str">
        <f>TEXT(Table2[[#This Row],[Date]],"ddd")</f>
        <v>Sun</v>
      </c>
      <c r="D94">
        <f t="shared" si="2"/>
        <v>34</v>
      </c>
      <c r="E94">
        <f>IF(OR(Table2[[#This Row],[Week'#]]=$C$4,Table2[[#This Row],[Week'#]]=$C$5),8,10)</f>
        <v>10</v>
      </c>
      <c r="F94">
        <f>IF(OR(Table2[[#This Row],[Date]]=$B$4,Table2[[#This Row],[Date]]=$B$5),0,IF(AND(Table2[[#This Row],[Day]]="Fri",Table2[[#This Row],[Column3]]=10),0,Table2[[#This Row],[Column3]]))</f>
        <v>10</v>
      </c>
    </row>
    <row r="95" spans="2:6" x14ac:dyDescent="0.25">
      <c r="B95" s="2">
        <f t="shared" si="3"/>
        <v>45530</v>
      </c>
      <c r="C95" s="2" t="str">
        <f>TEXT(Table2[[#This Row],[Date]],"ddd")</f>
        <v>Mon</v>
      </c>
      <c r="D95">
        <f t="shared" si="2"/>
        <v>35</v>
      </c>
      <c r="E95">
        <f>IF(OR(Table2[[#This Row],[Week'#]]=$C$4,Table2[[#This Row],[Week'#]]=$C$5),8,10)</f>
        <v>10</v>
      </c>
      <c r="F95">
        <f>IF(OR(Table2[[#This Row],[Date]]=$B$4,Table2[[#This Row],[Date]]=$B$5),0,IF(AND(Table2[[#This Row],[Day]]="Fri",Table2[[#This Row],[Column3]]=10),0,Table2[[#This Row],[Column3]]))</f>
        <v>10</v>
      </c>
    </row>
    <row r="96" spans="2:6" x14ac:dyDescent="0.25">
      <c r="B96" s="2">
        <f t="shared" si="3"/>
        <v>45531</v>
      </c>
      <c r="C96" s="2" t="str">
        <f>TEXT(Table2[[#This Row],[Date]],"ddd")</f>
        <v>Tue</v>
      </c>
      <c r="D96">
        <f t="shared" si="2"/>
        <v>35</v>
      </c>
      <c r="E96">
        <f>IF(OR(Table2[[#This Row],[Week'#]]=$C$4,Table2[[#This Row],[Week'#]]=$C$5),8,10)</f>
        <v>10</v>
      </c>
      <c r="F96">
        <f>IF(OR(Table2[[#This Row],[Date]]=$B$4,Table2[[#This Row],[Date]]=$B$5),0,IF(AND(Table2[[#This Row],[Day]]="Fri",Table2[[#This Row],[Column3]]=10),0,Table2[[#This Row],[Column3]]))</f>
        <v>10</v>
      </c>
    </row>
    <row r="97" spans="2:2" x14ac:dyDescent="0.25">
      <c r="B97" s="2"/>
    </row>
    <row r="98" spans="2:2" x14ac:dyDescent="0.25">
      <c r="B98" s="2"/>
    </row>
    <row r="99" spans="2:2" x14ac:dyDescent="0.25">
      <c r="B99" s="2"/>
    </row>
    <row r="100" spans="2:2" x14ac:dyDescent="0.25">
      <c r="B100" s="2"/>
    </row>
    <row r="101" spans="2:2" x14ac:dyDescent="0.25">
      <c r="B101" s="2"/>
    </row>
    <row r="102" spans="2:2" x14ac:dyDescent="0.25">
      <c r="B102" s="2"/>
    </row>
    <row r="103" spans="2:2" x14ac:dyDescent="0.25">
      <c r="B103" s="2"/>
    </row>
    <row r="104" spans="2:2" x14ac:dyDescent="0.25">
      <c r="B104" s="2"/>
    </row>
    <row r="105" spans="2:2" x14ac:dyDescent="0.25">
      <c r="B105" s="2"/>
    </row>
    <row r="106" spans="2:2" x14ac:dyDescent="0.25">
      <c r="B106" s="2"/>
    </row>
    <row r="107" spans="2:2" x14ac:dyDescent="0.25">
      <c r="B107" s="2"/>
    </row>
    <row r="108" spans="2:2" x14ac:dyDescent="0.25">
      <c r="B108" s="2"/>
    </row>
    <row r="109" spans="2:2" x14ac:dyDescent="0.25">
      <c r="B109" s="2"/>
    </row>
    <row r="110" spans="2:2" x14ac:dyDescent="0.25">
      <c r="B110" s="2"/>
    </row>
    <row r="111" spans="2:2" x14ac:dyDescent="0.25">
      <c r="B111" s="2"/>
    </row>
    <row r="112" spans="2:2" x14ac:dyDescent="0.25">
      <c r="B112" s="2"/>
    </row>
    <row r="113" spans="2:2" x14ac:dyDescent="0.25">
      <c r="B113" s="2"/>
    </row>
    <row r="114" spans="2:2" x14ac:dyDescent="0.25">
      <c r="B114" s="2"/>
    </row>
    <row r="115" spans="2:2" x14ac:dyDescent="0.25">
      <c r="B115" s="2"/>
    </row>
    <row r="116" spans="2:2" x14ac:dyDescent="0.25">
      <c r="B116" s="2"/>
    </row>
    <row r="117" spans="2:2" x14ac:dyDescent="0.25">
      <c r="B117" s="2"/>
    </row>
    <row r="118" spans="2:2" x14ac:dyDescent="0.25">
      <c r="B118" s="2"/>
    </row>
    <row r="119" spans="2:2" x14ac:dyDescent="0.25">
      <c r="B119" s="2"/>
    </row>
    <row r="120" spans="2:2" x14ac:dyDescent="0.25">
      <c r="B120" s="2"/>
    </row>
    <row r="121" spans="2:2" x14ac:dyDescent="0.25">
      <c r="B121" s="2"/>
    </row>
    <row r="122" spans="2:2" x14ac:dyDescent="0.25">
      <c r="B122" s="2"/>
    </row>
    <row r="123" spans="2:2" x14ac:dyDescent="0.25">
      <c r="B123" s="2"/>
    </row>
    <row r="124" spans="2:2" x14ac:dyDescent="0.25">
      <c r="B124" s="2"/>
    </row>
    <row r="125" spans="2:2" x14ac:dyDescent="0.25">
      <c r="B125" s="2"/>
    </row>
    <row r="126" spans="2:2" x14ac:dyDescent="0.25">
      <c r="B126" s="2"/>
    </row>
    <row r="127" spans="2:2" x14ac:dyDescent="0.25">
      <c r="B127" s="2"/>
    </row>
    <row r="128" spans="2:2" x14ac:dyDescent="0.25">
      <c r="B128" s="2"/>
    </row>
    <row r="129" spans="2:2" x14ac:dyDescent="0.25">
      <c r="B129" s="2"/>
    </row>
    <row r="130" spans="2:2" x14ac:dyDescent="0.25">
      <c r="B130" s="2"/>
    </row>
    <row r="131" spans="2:2" x14ac:dyDescent="0.25">
      <c r="B131" s="2"/>
    </row>
    <row r="132" spans="2:2" x14ac:dyDescent="0.25">
      <c r="B132" s="2"/>
    </row>
    <row r="133" spans="2:2" x14ac:dyDescent="0.25">
      <c r="B133" s="2"/>
    </row>
    <row r="134" spans="2:2" x14ac:dyDescent="0.25">
      <c r="B134" s="2"/>
    </row>
    <row r="135" spans="2:2" x14ac:dyDescent="0.25">
      <c r="B135" s="2"/>
    </row>
    <row r="136" spans="2:2" x14ac:dyDescent="0.25">
      <c r="B136" s="2"/>
    </row>
    <row r="137" spans="2:2" x14ac:dyDescent="0.25">
      <c r="B137" s="2"/>
    </row>
    <row r="138" spans="2:2" x14ac:dyDescent="0.25">
      <c r="B138" s="2"/>
    </row>
    <row r="139" spans="2:2" x14ac:dyDescent="0.25">
      <c r="B139" s="2"/>
    </row>
    <row r="140" spans="2:2" x14ac:dyDescent="0.25">
      <c r="B140" s="2"/>
    </row>
    <row r="141" spans="2:2" x14ac:dyDescent="0.25">
      <c r="B141" s="2"/>
    </row>
    <row r="142" spans="2:2" x14ac:dyDescent="0.25">
      <c r="B142" s="2"/>
    </row>
    <row r="143" spans="2:2" x14ac:dyDescent="0.25">
      <c r="B143" s="2"/>
    </row>
    <row r="144" spans="2:2" x14ac:dyDescent="0.25">
      <c r="B144" s="2"/>
    </row>
    <row r="145" spans="2:2" x14ac:dyDescent="0.25">
      <c r="B145" s="2"/>
    </row>
    <row r="146" spans="2:2" x14ac:dyDescent="0.25">
      <c r="B146" s="2"/>
    </row>
    <row r="147" spans="2:2" x14ac:dyDescent="0.25">
      <c r="B147" s="2"/>
    </row>
    <row r="148" spans="2:2" x14ac:dyDescent="0.25">
      <c r="B148" s="2"/>
    </row>
    <row r="149" spans="2:2" x14ac:dyDescent="0.25">
      <c r="B149" s="2"/>
    </row>
    <row r="150" spans="2:2" x14ac:dyDescent="0.25">
      <c r="B150" s="2"/>
    </row>
    <row r="151" spans="2:2" x14ac:dyDescent="0.25">
      <c r="B151" s="2"/>
    </row>
    <row r="152" spans="2:2" x14ac:dyDescent="0.25">
      <c r="B152" s="2"/>
    </row>
    <row r="153" spans="2:2" x14ac:dyDescent="0.25">
      <c r="B153" s="2"/>
    </row>
    <row r="154" spans="2:2" x14ac:dyDescent="0.25">
      <c r="B154" s="2"/>
    </row>
    <row r="155" spans="2:2" x14ac:dyDescent="0.25">
      <c r="B155" s="2"/>
    </row>
    <row r="156" spans="2:2" x14ac:dyDescent="0.25">
      <c r="B156" s="2"/>
    </row>
    <row r="157" spans="2:2" x14ac:dyDescent="0.25">
      <c r="B157" s="2"/>
    </row>
    <row r="158" spans="2:2" x14ac:dyDescent="0.25">
      <c r="B158" s="2"/>
    </row>
    <row r="159" spans="2:2" x14ac:dyDescent="0.25">
      <c r="B159" s="2"/>
    </row>
    <row r="160" spans="2:2" x14ac:dyDescent="0.25">
      <c r="B160" s="2"/>
    </row>
    <row r="161" spans="2:2" x14ac:dyDescent="0.25">
      <c r="B161" s="2"/>
    </row>
    <row r="162" spans="2:2" x14ac:dyDescent="0.25">
      <c r="B162" s="2"/>
    </row>
    <row r="163" spans="2:2" x14ac:dyDescent="0.25">
      <c r="B163" s="2"/>
    </row>
    <row r="164" spans="2:2" x14ac:dyDescent="0.25">
      <c r="B164" s="2"/>
    </row>
    <row r="165" spans="2:2" x14ac:dyDescent="0.25">
      <c r="B165" s="2"/>
    </row>
    <row r="166" spans="2:2" x14ac:dyDescent="0.25">
      <c r="B166" s="2"/>
    </row>
    <row r="167" spans="2:2" x14ac:dyDescent="0.25">
      <c r="B167" s="2"/>
    </row>
    <row r="168" spans="2:2" x14ac:dyDescent="0.25">
      <c r="B168" s="2"/>
    </row>
    <row r="169" spans="2:2" x14ac:dyDescent="0.25">
      <c r="B169" s="2"/>
    </row>
    <row r="170" spans="2:2" x14ac:dyDescent="0.25">
      <c r="B170" s="2"/>
    </row>
    <row r="171" spans="2:2" x14ac:dyDescent="0.25">
      <c r="B171" s="2"/>
    </row>
    <row r="172" spans="2:2" x14ac:dyDescent="0.25">
      <c r="B172" s="2"/>
    </row>
    <row r="173" spans="2:2" x14ac:dyDescent="0.25">
      <c r="B173" s="2"/>
    </row>
    <row r="174" spans="2:2" x14ac:dyDescent="0.25">
      <c r="B174" s="2"/>
    </row>
    <row r="175" spans="2:2" x14ac:dyDescent="0.25">
      <c r="B175" s="2"/>
    </row>
    <row r="176" spans="2:2" x14ac:dyDescent="0.25">
      <c r="B176" s="2"/>
    </row>
    <row r="177" spans="2:2" x14ac:dyDescent="0.25">
      <c r="B177" s="2"/>
    </row>
    <row r="178" spans="2:2" x14ac:dyDescent="0.25">
      <c r="B178" s="2"/>
    </row>
    <row r="179" spans="2:2" x14ac:dyDescent="0.25">
      <c r="B179" s="2"/>
    </row>
    <row r="180" spans="2:2" x14ac:dyDescent="0.25">
      <c r="B180" s="2"/>
    </row>
    <row r="181" spans="2:2" x14ac:dyDescent="0.25">
      <c r="B181" s="2"/>
    </row>
    <row r="182" spans="2:2" x14ac:dyDescent="0.25">
      <c r="B182" s="2"/>
    </row>
    <row r="183" spans="2:2" x14ac:dyDescent="0.25">
      <c r="B183" s="2"/>
    </row>
    <row r="184" spans="2:2" x14ac:dyDescent="0.25">
      <c r="B184" s="2"/>
    </row>
    <row r="185" spans="2:2" x14ac:dyDescent="0.25">
      <c r="B185" s="2"/>
    </row>
    <row r="186" spans="2:2" x14ac:dyDescent="0.25">
      <c r="B186" s="2"/>
    </row>
  </sheetData>
  <pageMargins left="0.7" right="0.7" top="0.75" bottom="0.75" header="0.3" footer="0.3"/>
  <tableParts count="3">
    <tablePart r:id="rId1"/>
    <tablePart r:id="rId2"/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12</vt:i4>
      </vt:variant>
    </vt:vector>
  </HeadingPairs>
  <TitlesOfParts>
    <vt:vector size="14" baseType="lpstr">
      <vt:lpstr>Schedule</vt:lpstr>
      <vt:lpstr>Formulas</vt:lpstr>
      <vt:lpstr>Codes</vt:lpstr>
      <vt:lpstr>Column3</vt:lpstr>
      <vt:lpstr>Date</vt:lpstr>
      <vt:lpstr>dates_con</vt:lpstr>
      <vt:lpstr>Day</vt:lpstr>
      <vt:lpstr>Hol_Date</vt:lpstr>
      <vt:lpstr>Hol_Hours</vt:lpstr>
      <vt:lpstr>Hol_Name</vt:lpstr>
      <vt:lpstr>Hol_Week</vt:lpstr>
      <vt:lpstr>Location</vt:lpstr>
      <vt:lpstr>Schedule!Print_Area</vt:lpstr>
      <vt:lpstr>Week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alejandra rodriguez</dc:creator>
  <cp:lastModifiedBy>Socorro Taylor</cp:lastModifiedBy>
  <cp:lastPrinted>2024-04-05T20:48:51Z</cp:lastPrinted>
  <dcterms:created xsi:type="dcterms:W3CDTF">2022-05-13T16:46:25Z</dcterms:created>
  <dcterms:modified xsi:type="dcterms:W3CDTF">2024-04-08T17:31:37Z</dcterms:modified>
</cp:coreProperties>
</file>